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820" windowHeight="6180" firstSheet="6" activeTab="10"/>
  </bookViews>
  <sheets>
    <sheet name="งบรับ - จ่าย" sheetId="1" r:id="rId1"/>
    <sheet name="งบทดลอง" sheetId="2" r:id="rId2"/>
    <sheet name="หมายเหตุ 1" sheetId="3" r:id="rId3"/>
    <sheet name="รายจ่ายค้างจ่าย หมายเหตุ 3" sheetId="4" r:id="rId4"/>
    <sheet name="เงินรับฝาก หมายเหตุ 2" sheetId="5" r:id="rId5"/>
    <sheet name="มาตรฐาน1" sheetId="6" r:id="rId6"/>
    <sheet name="มาตรฐาน2" sheetId="7" r:id="rId7"/>
    <sheet name="มาตรฐาน3" sheetId="8" r:id="rId8"/>
    <sheet name="มาตรฐานทั่วไป" sheetId="9" r:id="rId9"/>
    <sheet name="กระดาษทำการ Zแก้ไขแล้ว)" sheetId="10" r:id="rId10"/>
    <sheet name="กระทบยอด" sheetId="11" r:id="rId11"/>
    <sheet name="Sheet1" sheetId="12" r:id="rId12"/>
  </sheets>
  <definedNames>
    <definedName name="_xlnm.Print_Titles" localSheetId="10">'กระทบยอด'!$4:$6</definedName>
  </definedNames>
  <calcPr fullCalcOnLoad="1"/>
</workbook>
</file>

<file path=xl/sharedStrings.xml><?xml version="1.0" encoding="utf-8"?>
<sst xmlns="http://schemas.openxmlformats.org/spreadsheetml/2006/main" count="837" uniqueCount="502">
  <si>
    <t>ประมาณการ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</si>
  <si>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</si>
  <si>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</si>
  <si>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</si>
  <si>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</si>
  <si>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</si>
  <si>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</si>
  <si>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</si>
  <si>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</si>
  <si>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</si>
  <si>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</si>
  <si>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</si>
  <si>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</si>
  <si>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</si>
  <si>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</si>
  <si>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</si>
  <si>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</si>
  <si>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</si>
  <si>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</si>
  <si>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</si>
  <si>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</si>
  <si>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</si>
  <si>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</si>
  <si>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</si>
  <si>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</si>
  <si>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</si>
  <si>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</si>
  <si>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</si>
  <si>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</si>
  <si>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-</t>
  </si>
  <si>
    <t>เงินอุดหนุนทั่วไป</t>
  </si>
  <si>
    <t>เงินเดือน (ฝ่ายการเมือง)</t>
  </si>
  <si>
    <t>110606</t>
  </si>
  <si>
    <t>บัญชีเงินรายรับ</t>
  </si>
  <si>
    <t>หมวด/ประเภท</t>
  </si>
  <si>
    <t>รหัสบัญชี</t>
  </si>
  <si>
    <t>ภาษีโรงเรือนและที่ดิน</t>
  </si>
  <si>
    <t>ภาษีบำรุงท้องที่</t>
  </si>
  <si>
    <t>อากรการฆ่าสัตว์</t>
  </si>
  <si>
    <t>ภาษีป้าย</t>
  </si>
  <si>
    <t>รวม</t>
  </si>
  <si>
    <t>ค่าธรรมเนียมค่าปรับและใบอนุญาต</t>
  </si>
  <si>
    <t>ค่าปรับผู้กระทำผิดกฏหมายจราจรทางบก</t>
  </si>
  <si>
    <t>ค่าธรรมเนียมเกี่ยวกับใบอนุญาตการขายสุรา</t>
  </si>
  <si>
    <t>ดอกเบี้ยเงินฝากธนาคาร</t>
  </si>
  <si>
    <t>ภาษีมูลค่าเพิ่มตาม พรบ.กำหนดแผนฯ</t>
  </si>
  <si>
    <t>ค่าภาคหลวงแร่</t>
  </si>
  <si>
    <t>ค่าภาคหลวงปิโตรเลียม</t>
  </si>
  <si>
    <t>ภาษีธุรกิจเฉพาะ</t>
  </si>
  <si>
    <t>ภาษีสุรา</t>
  </si>
  <si>
    <t>ภาษีสรรพสามิต</t>
  </si>
  <si>
    <t>ค่าขายแบบแปลน</t>
  </si>
  <si>
    <t>รายได้เบ็ดเตล็ดอื่นๆ</t>
  </si>
  <si>
    <t>ชื่อบัญชี</t>
  </si>
  <si>
    <t>เดบิต</t>
  </si>
  <si>
    <t>เครดิต</t>
  </si>
  <si>
    <t>ภาษีหัก ณ ที่จ่าย</t>
  </si>
  <si>
    <t>ประกันสังคม</t>
  </si>
  <si>
    <t>ภาษีและค่าธรรมเนียมรถยนต์หรือล้อเลื่อน</t>
  </si>
  <si>
    <t>ค่าธรรมเนียมโรงฆ่าสัตว์</t>
  </si>
  <si>
    <t>เงินอุดหนุนทั่วไป (ตามยุทธศาสตร์พัฒนาประเทศ)</t>
  </si>
  <si>
    <t>เงินอุดหนุนทั่วไป (ตามภารกิจเลือกทำ)</t>
  </si>
  <si>
    <t>รายงาน รับ - จ่ายเงิน</t>
  </si>
  <si>
    <t>จำนวนเงิน</t>
  </si>
  <si>
    <t>ที่เกิดขึ้นจริง</t>
  </si>
  <si>
    <t>(บาท)</t>
  </si>
  <si>
    <t>ค่าธรรมเนียมจดทะเบียนสิทธิและนิติกรรมฯ</t>
  </si>
  <si>
    <t>รับจริง</t>
  </si>
  <si>
    <t>รวมรับตั้งแต่ต้นปี</t>
  </si>
  <si>
    <t>รายละเอียด ประกอบงบทดลองและ รายงานรับ - จ่ายเงิน</t>
  </si>
  <si>
    <t>รายจ่ายค้างจ่าย (หมายเหตุ 2)</t>
  </si>
  <si>
    <t>หมวดที่จ่าย</t>
  </si>
  <si>
    <t>เงินสด</t>
  </si>
  <si>
    <t>ลูกหนี้ - เงินโครงการเศรษฐกิจชุมชน</t>
  </si>
  <si>
    <t>ลูกหนี้ - ภาษีโรงเรือนและที่ดิน</t>
  </si>
  <si>
    <t>เงินยืมเงินงบประมาณ</t>
  </si>
  <si>
    <t>เงินยืมเงินสะสม</t>
  </si>
  <si>
    <t>เงินเดือน(ฝ่ายการเมือง)</t>
  </si>
  <si>
    <t>เงินเดือน(ฝ่ายประจำ)</t>
  </si>
  <si>
    <t>รายจ่ายอื่น</t>
  </si>
  <si>
    <t>เงินทุนสำรองเงินสะสม</t>
  </si>
  <si>
    <t>เงินรายรับ</t>
  </si>
  <si>
    <t>เงินทุนโครงการเศรษฐกิจชุมชน</t>
  </si>
  <si>
    <t>เงินรับฝาก</t>
  </si>
  <si>
    <t>เงินประกันสัญญา</t>
  </si>
  <si>
    <t>ใบผ่านรายการบัญชีมาตรฐาน  1</t>
  </si>
  <si>
    <t>ฝ่าย …. การเงินและบัญชี………..</t>
  </si>
  <si>
    <t>เดบิท</t>
  </si>
  <si>
    <t xml:space="preserve">       Cr. เงินรายรับ</t>
  </si>
  <si>
    <t>ใบผ่านรายการบัญชีมาตรฐาน  2</t>
  </si>
  <si>
    <t>ใบผ่านรายการบัญชีมาตรฐาน 3</t>
  </si>
  <si>
    <t>ใบผ่านรายการบัญชีทั่วไป</t>
  </si>
  <si>
    <r>
      <t>คำอธิบาย</t>
    </r>
    <r>
      <rPr>
        <sz val="14"/>
        <rFont val="Cordia New"/>
        <family val="2"/>
      </rPr>
      <t xml:space="preserve">   เพื่อบันทึก  โอนบัญชีเงินฝากประเภทออมทรัพย์เข้าบัญชีเงินฝากประเภทกระแสรายวันเพื่อจ่าย</t>
    </r>
  </si>
  <si>
    <t>Cr.</t>
  </si>
  <si>
    <t>Dr.</t>
  </si>
  <si>
    <t>ลูกหนี้ - เงินยืมเงินสะสม</t>
  </si>
  <si>
    <t>เงินฝากธนาคาร ธ.ก.ส 00649-5-00004-2</t>
  </si>
  <si>
    <t>บัญชีฝากธนาคาร กรุงไทย 619-6-04177-0</t>
  </si>
  <si>
    <t>เงินรับฝาก - ภาษีหัก ณ ทีจ่าย</t>
  </si>
  <si>
    <t>เงินรับฝาก - ประกันสังคม</t>
  </si>
  <si>
    <t>อากรฆ่าสัตว์</t>
  </si>
  <si>
    <t>ค่าธรรมเนียมสิทธิและนิติกรรมตามประมวลฯ</t>
  </si>
  <si>
    <t>กระดาษทำการกระทบยอด</t>
  </si>
  <si>
    <t>รายจ่ายตามงบประมาณ (จ่ายจากรายรับ)</t>
  </si>
  <si>
    <t>แผนงาน/งาน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</si>
  <si>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</si>
  <si>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</si>
  <si>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</si>
  <si>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</si>
  <si>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</si>
  <si>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</si>
  <si>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</si>
  <si>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</si>
  <si>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</si>
  <si>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00400</t>
  </si>
  <si>
    <t>หมวด/ประเภทรายจ่าย</t>
  </si>
  <si>
    <t>00111</t>
  </si>
  <si>
    <t>00112</t>
  </si>
  <si>
    <t>00113</t>
  </si>
  <si>
    <t>00121</t>
  </si>
  <si>
    <t>00123</t>
  </si>
  <si>
    <t>00211</t>
  </si>
  <si>
    <t>00212</t>
  </si>
  <si>
    <t>00221</t>
  </si>
  <si>
    <t>00231</t>
  </si>
  <si>
    <t>00232</t>
  </si>
  <si>
    <t>00241</t>
  </si>
  <si>
    <t>00251</t>
  </si>
  <si>
    <t>00252</t>
  </si>
  <si>
    <t>00261</t>
  </si>
  <si>
    <t>00262</t>
  </si>
  <si>
    <t>00263</t>
  </si>
  <si>
    <t>00321</t>
  </si>
  <si>
    <t>00411</t>
  </si>
  <si>
    <t>510000    (งบกลาง)</t>
  </si>
  <si>
    <t>รวมเดือนนี้</t>
  </si>
  <si>
    <t>รวมตั้งแต่ต้นปี</t>
  </si>
  <si>
    <t>521000  (เงินเดือนฝ่ายการเมือง)</t>
  </si>
  <si>
    <t>เงินเดือนนายก/รอง  (210100)</t>
  </si>
  <si>
    <t>ค่าตอบแทนประจำตำแหน่ง นายก/รอง (210200)</t>
  </si>
  <si>
    <t>ค่าตอบแทนพิเศษ นายก/รอง (210300)</t>
  </si>
  <si>
    <t>ค่าตอบแทนเลขานุการนายก (210400)</t>
  </si>
  <si>
    <t>ค่าตอบแทนสมาชิกสภา อบต. (210600)</t>
  </si>
  <si>
    <t>522000  (เงินเดือนฝ่ายประจำ)</t>
  </si>
  <si>
    <t>เงินเดือนพนักงาน  (220100)</t>
  </si>
  <si>
    <t>เงินพิ่มต่าง ๆ ของพนักงาน (220200)</t>
  </si>
  <si>
    <t>เงินประจำตำแหน่ง (220300)</t>
  </si>
  <si>
    <t>522000  (ค่าจ้างชั่วคราว)</t>
  </si>
  <si>
    <t>ค่าจ้างพนักงานจ้าง  (220600)</t>
  </si>
  <si>
    <t>เงินเพิ่มต่าง ๆ ของพนักงานจ้าง (220700)</t>
  </si>
  <si>
    <t>531000  (ค่าตอบแทน)</t>
  </si>
  <si>
    <t xml:space="preserve">ผู้ปฏิบัติราชการอันเป็นประโยชน์ (310100) </t>
  </si>
  <si>
    <t>ค่าตอบแทนการปฏิบัติงานนอกเวลา ฯ (310300)</t>
  </si>
  <si>
    <t>ช่วยเหลือบุตร (310500)</t>
  </si>
  <si>
    <t>532000  (ค่าใช้สอย)</t>
  </si>
  <si>
    <t>รายจ่ายเพื่อให้ได้มาซึ่งบริการ (320100)ป,ค,ช,ศ</t>
  </si>
  <si>
    <t>รายจ่ายเกี่ยวกับการรับรองฯ   (320200) ป.</t>
  </si>
  <si>
    <t>รายจ่ายเกี่ยวเนื่องฯ  (320300)ป,ค,ช,ศ</t>
  </si>
  <si>
    <t>ค่าบำรุงรักษาหรือซ่อมแซมฯ (320400)ป,ค,ช,ศ</t>
  </si>
  <si>
    <t>533000  (ค่าวัสดุ)</t>
  </si>
  <si>
    <t>วัสดุสำนักงาน (330100)ป,ค,ช,ศ</t>
  </si>
  <si>
    <t>วัสดุไฟฟ้าวิทยุ  (330200)ช.</t>
  </si>
  <si>
    <t>วัสดุงานบ้านงานครัว (330300)ป,ศ</t>
  </si>
  <si>
    <t>ค่าวัสดุอาหารเสริม (นม) (330400)ศ.</t>
  </si>
  <si>
    <t>วัสดุก่อสร้าง (330600)ช.</t>
  </si>
  <si>
    <t>วัสดุยานพาหนะและขนส่ง (330700) ช.</t>
  </si>
  <si>
    <t>วัสดุเชื้อเพลิงและหล่อลื่น (330800)ป,ช</t>
  </si>
  <si>
    <t>วัสดุวิทยาศาสตร์การแพทย์ (330900)ป,ศ</t>
  </si>
  <si>
    <t xml:space="preserve">วัสดุโฆษณาและเผยแพร่ (331100) </t>
  </si>
  <si>
    <t>วัสดุคอมพิวเตอร์ (331400)ป,ค,ช,ศ</t>
  </si>
  <si>
    <t>533000  (ค่าสาธารณูปโภค)</t>
  </si>
  <si>
    <t>ค่าไฟฟ้า  (340100) ป,ศ</t>
  </si>
  <si>
    <t>ค่าน้ำประปา (340200)ป,ศ</t>
  </si>
  <si>
    <t>ค่าโทรศัพท์ (340300)ป.</t>
  </si>
  <si>
    <t>ค่าไปรษณีย์  (340400)ป.</t>
  </si>
  <si>
    <t>ค่าบริการทางด้านโทรคมนาคม (340500)ป.</t>
  </si>
  <si>
    <t>561000  (เงินอุดหนุน)</t>
  </si>
  <si>
    <t>อุดหนุนองค์กรปกครองส่วนท้องถิ่น (610100)</t>
  </si>
  <si>
    <t>อุดหนุนส่วนราชการ (610200)</t>
  </si>
  <si>
    <t>อุดหนุนกิจการที่เป็นสาธารณ (610400)</t>
  </si>
  <si>
    <t>541000  (ค่าครุภัณฑ์)</t>
  </si>
  <si>
    <t>ครุภัณฑ์สำนักงาน (410100)ป,ค</t>
  </si>
  <si>
    <t>ครุภัณฑ์งานบ้านงานครัว  (410900)</t>
  </si>
  <si>
    <t>542000  (ค่าที่ดินและสิ่งก่อสร้าง)</t>
  </si>
  <si>
    <t>ค่าต่อเดิมหรือดัดแปลงอาคารบ้านพัก (420800)</t>
  </si>
  <si>
    <t>ค่าก่อสร้างสิ่งสาธารณูปโภค (420900)</t>
  </si>
  <si>
    <t>550000  (รายจ่ายอื่น)</t>
  </si>
  <si>
    <t>รายจ่ายเพื่อป้องกันและบรรเทาสาธารณภัย</t>
  </si>
  <si>
    <t xml:space="preserve">กระดาษทำการ </t>
  </si>
  <si>
    <t xml:space="preserve">รหัสบัญชี </t>
  </si>
  <si>
    <t>รับ จ่าย</t>
  </si>
  <si>
    <t xml:space="preserve">ยอดคงเหลือ </t>
  </si>
  <si>
    <t>ลูกหนี้-เงินยืมเงินงบประมาณ</t>
  </si>
  <si>
    <t>บัญชีงบกลาง</t>
  </si>
  <si>
    <t>บัญชีเงินเดือน(การเมือง)</t>
  </si>
  <si>
    <t>บัญชีค่าตอบแทน</t>
  </si>
  <si>
    <t>บัญชีค่าใช้สอย</t>
  </si>
  <si>
    <t>บัญชีค่าวัสดุ</t>
  </si>
  <si>
    <t>บัญชีค่าสาธารณูปโภค</t>
  </si>
  <si>
    <t>บัญชีเงินอุดหนุน</t>
  </si>
  <si>
    <t>บัญชีครุภัณฑ์</t>
  </si>
  <si>
    <t xml:space="preserve">บัญชีที่ดินและสิ่งก่อสร้าง </t>
  </si>
  <si>
    <t xml:space="preserve"> </t>
  </si>
  <si>
    <t>บัญชีเงินรายรับ- ภาษีโรงเรือนและที่ดิน</t>
  </si>
  <si>
    <t>บัญชีเงินรายรับ- ภาษีบำรุงท้องที่</t>
  </si>
  <si>
    <t>บัญชีเงินรายรับ- ภาษีป้าย</t>
  </si>
  <si>
    <t>บัญชีเงินรายรับ- ดอกเบี้ยเงินฝากธนาคาร</t>
  </si>
  <si>
    <t>บัญชีเงินรายรับ- ภาษีมูลค่าเพิ่ม 1 ใน 9</t>
  </si>
  <si>
    <t>บัญชีเงินรายรับ- ภาษีมูลค่าเพิ่ม(กำหนดแผน)</t>
  </si>
  <si>
    <t>บัญชีเงินรายรับ- ภาษีสรรพสามิต</t>
  </si>
  <si>
    <t>บัญชีเงินรายรับ- ค่าภาคหลวงแร่</t>
  </si>
  <si>
    <t>บัญชีเงินรายรับ- ค่าภาคหลวงปิโตรเลี่ยม</t>
  </si>
  <si>
    <t>บัญชีเงินรายรับ- ค่าจดทะเบียนสิทธิและนิติกรรมที่ดิน</t>
  </si>
  <si>
    <t>บัญชีเงินรายรับ- ค่าธรรมเนียมรถยนต์และล้อเลื่อน</t>
  </si>
  <si>
    <t>บัญชีเงินรายรับ- ค่าขายแบบแปลน</t>
  </si>
  <si>
    <t>บัญชีเงินรับฝาก-เงินทุนโครงการเศรษฐกิจชุมชน</t>
  </si>
  <si>
    <t xml:space="preserve">บัญชีเงินรับฝาก-ภาษีหัก ณ ที่จ่าย </t>
  </si>
  <si>
    <t>ทุนสำรองเงินสะสม</t>
  </si>
  <si>
    <t>รายได้จากรัฐบาลค้างรับ</t>
  </si>
  <si>
    <t>ลูกหนี้ - ภาษีบำรุงท้องที่</t>
  </si>
  <si>
    <t>ลูกหนี้อื่น ๆ</t>
  </si>
  <si>
    <t>รายได้ค้างรับจากรัฐบาล</t>
  </si>
  <si>
    <t>ลูกหนี้- ภาษีโรงเรือนและที่ดิน</t>
  </si>
  <si>
    <t>ลูกหนี้- ภาษีบำรุงท้องที่</t>
  </si>
  <si>
    <t>113301</t>
  </si>
  <si>
    <t>113302</t>
  </si>
  <si>
    <t>113600</t>
  </si>
  <si>
    <t>410000</t>
  </si>
  <si>
    <t>420000</t>
  </si>
  <si>
    <t>บัญชีเงินรายรับ- ค่าใบอนุญาตอื่น ๆ</t>
  </si>
  <si>
    <t>บัญชีเงินรายรับ- ค่าธรรมเนียมเกี่ยวกับใบอนุญาตการขายสุรา</t>
  </si>
  <si>
    <t>บัญชีเงินรายรับ- ค่าธรรมเนียมจดทะเบียนพานิชย์</t>
  </si>
  <si>
    <t xml:space="preserve">บัญชีเงินรายรับ- รายได้เบ็ตเตล็ดอื่น ๆ </t>
  </si>
  <si>
    <t>บัญชีเงินรายรับ- เงินอุดหนุนทั่วไป (ตามภารกิจเลือกทำ)</t>
  </si>
  <si>
    <t>บัญชีเงินรับฝาก-เงินประกันสังคม</t>
  </si>
  <si>
    <t>บัญชีเงินรับฝาก- เงินรอคืนจังหวัด</t>
  </si>
  <si>
    <t>บัญชีรายจ่ายค้างจ่าย</t>
  </si>
  <si>
    <t>บัญชีเงินรับฝาก-เงินประกันสัญญา</t>
  </si>
  <si>
    <t>บัญชีเงินรายรับ- อากรการฆ่าสัตว์</t>
  </si>
  <si>
    <t>บัญชีเงินรายรับ- ภาษีธุรกิจเฉพาะ</t>
  </si>
  <si>
    <t>เงินรอคืนจังหวัด</t>
  </si>
  <si>
    <t>เงินอุดหนุนที่ระบุวัตถุประสงค์  (หมายเหตุ 3)</t>
  </si>
  <si>
    <t>บัญชีเงินรายรับ- ค่าปรับอื่นๆ</t>
  </si>
  <si>
    <t xml:space="preserve">Dr. </t>
  </si>
  <si>
    <t>เงินเกินบัญชี</t>
  </si>
  <si>
    <t>บัญชีเงินเดือน (ฝ่ายประจำ)</t>
  </si>
  <si>
    <t>ภาษีและค่าธรรมเนียมรถยนต์และล้อเลื่อน</t>
  </si>
  <si>
    <t>อุดหนุนทั่วไป</t>
  </si>
  <si>
    <t>6420000</t>
  </si>
  <si>
    <t>บัญชีที่ดินและสิ่งก่อสร้าง(เงินสะสม)</t>
  </si>
  <si>
    <t xml:space="preserve">Cr. </t>
  </si>
  <si>
    <r>
      <t>คำอธิบาย</t>
    </r>
    <r>
      <rPr>
        <sz val="14"/>
        <rFont val="Cordia New"/>
        <family val="2"/>
      </rPr>
      <t xml:space="preserve">   เพื่อบันทึก  โอนบัญชีเงินฝากประเภทกระแสรายวัน เข้าบัญชี ธนาคารฯ ประเภท ออมทรัพย์</t>
    </r>
  </si>
  <si>
    <t>เงินสมทบกองทุนประกันสังคม (5110300)</t>
  </si>
  <si>
    <t>เบี้ยยังชีพผู้สูงอายุ (5110700)</t>
  </si>
  <si>
    <t>เบี้ยยังชีพคนพิการ  (5110800)</t>
  </si>
  <si>
    <t>เบี้ยยังชีพผู้ป่วยเอดส์ (5110900)</t>
  </si>
  <si>
    <t>สำรองจ่าย (5111000)</t>
  </si>
  <si>
    <t>รายจ่ายตามข้อผูกพัน (5111100)</t>
  </si>
  <si>
    <t>เงินช่วยพิเศษ  (5111200)</t>
  </si>
  <si>
    <t>เงินกองทุนบำเหน็จบำนาญ (กบท)  (5120100)</t>
  </si>
  <si>
    <t>เงินอุดหนุนที่ระบุ</t>
  </si>
  <si>
    <t>วัตถุประสงค์/</t>
  </si>
  <si>
    <t>เฉพาะกิจ (บาท)</t>
  </si>
  <si>
    <t>41100000</t>
  </si>
  <si>
    <t>41200000</t>
  </si>
  <si>
    <t>41300000</t>
  </si>
  <si>
    <t>41500000</t>
  </si>
  <si>
    <t>42100000</t>
  </si>
  <si>
    <t>43100000</t>
  </si>
  <si>
    <t>(หมายเหตุ 1)</t>
  </si>
  <si>
    <t xml:space="preserve">เงินอุดหนุนระบุวัตถุประสงค์ /เฉพาะกิจ   </t>
  </si>
  <si>
    <t>44100000</t>
  </si>
  <si>
    <t>21040000</t>
  </si>
  <si>
    <r>
      <t>รายรับ</t>
    </r>
    <r>
      <rPr>
        <sz val="14"/>
        <rFont val="TH SarabunPSK"/>
        <family val="2"/>
      </rPr>
      <t xml:space="preserve">   (หมายเหตุ 1)</t>
    </r>
  </si>
  <si>
    <t>เงินเดือน (ฝ่ายประจำ)</t>
  </si>
  <si>
    <t>5210000</t>
  </si>
  <si>
    <t>5100000</t>
  </si>
  <si>
    <t>5220000</t>
  </si>
  <si>
    <t>5310000</t>
  </si>
  <si>
    <t>5320000</t>
  </si>
  <si>
    <t>'5330000</t>
  </si>
  <si>
    <t>5340000</t>
  </si>
  <si>
    <t>5410000</t>
  </si>
  <si>
    <t>5420000</t>
  </si>
  <si>
    <t>5510000</t>
  </si>
  <si>
    <t>5600000</t>
  </si>
  <si>
    <t xml:space="preserve">(ลงชื่อ)….….…….....…….................…...........                        (ลงชื่อ) ………..………….................…..………                            (ลงชื่อ)…………....…….......…..………...  </t>
  </si>
  <si>
    <t>รายรับจริงประกอบงบทดลองและรายงานรับ -จ่ายเงิน  (หมายเหตุ 1)</t>
  </si>
  <si>
    <t>รับเดือนนี้</t>
  </si>
  <si>
    <t>21100000</t>
  </si>
  <si>
    <t>รายได้ที่รัฐบาลอุดหนุนให้โดยระบุวัตถุประสงค์ / เฉพาะกิจ</t>
  </si>
  <si>
    <t>ลูกหนี้ - -ภาษีบำรุงท้องที่</t>
  </si>
  <si>
    <t>ลูกหนี้ - -ภาษีโรงเรือนและที่ดิน</t>
  </si>
  <si>
    <t>ค่าจ้างที่ปรึกษาในการปรับปรุง</t>
  </si>
  <si>
    <t xml:space="preserve">งบทดลอง </t>
  </si>
  <si>
    <t>ภาษีมูลค่าเพิ่มตาม พ.ร.บ.จัดสรรรายได้ (1 ใน 9)</t>
  </si>
  <si>
    <t>ดอกเบี้ย</t>
  </si>
  <si>
    <t>ภาษีมูลค่าเพิ่มตาม พ.ร.บ.จัดสรรรายได้ฯ (1 ใน 9)</t>
  </si>
  <si>
    <t xml:space="preserve">เงินรับฝาก - ชำระหนี้ฯ พนักงาน                  </t>
  </si>
  <si>
    <t>3000000</t>
  </si>
  <si>
    <t>ค่าธรรมเนียมเกี่ยวกับทะเบียนพาณิชย์</t>
  </si>
  <si>
    <t>ค่าปรับอื่น ๆ  (เงินเพิ่มภาษีโรงเรือนและที่ดิน)</t>
  </si>
  <si>
    <t>ค่าใบอนุญาตอื่นๆ (ปลูกสร้างบ้าน)</t>
  </si>
  <si>
    <t>ภาษีมูลค่าเพิ่มตาม พ.ร.บ. กำหนดแผนฯ</t>
  </si>
  <si>
    <t>คำอธิบาย   เพื่อบันทึก รายการจากทะเบียนเงินรายรับเข้าบัญชีแยกประเภทที่เกี่ยวข้องประจำเดือน  ธันวาคม   2560</t>
  </si>
  <si>
    <t>ชำระหนี้ฯ ของพนักงาน</t>
  </si>
  <si>
    <t>เลขที่  3/01/2561</t>
  </si>
  <si>
    <t>วันที่  31  มกราคม  2561</t>
  </si>
  <si>
    <t>sum</t>
  </si>
  <si>
    <t>21061000</t>
  </si>
  <si>
    <t>ลูกหนี้เงินยืม เงินงบประมาณ</t>
  </si>
  <si>
    <t>11041000</t>
  </si>
  <si>
    <t>21040013</t>
  </si>
  <si>
    <t>21040005</t>
  </si>
  <si>
    <t>21040008</t>
  </si>
  <si>
    <t>(ลงชื่อ) .....…....…........………..........                       (ลงชื่อ)......…...…...……………...…             (ลงชื่อ)...……....………….………….</t>
  </si>
  <si>
    <t>ลูกหนี้เงินยืมเงินสะสม</t>
  </si>
  <si>
    <t>11047000</t>
  </si>
  <si>
    <t>เงินรับฝาก กบท.</t>
  </si>
  <si>
    <t xml:space="preserve">Dr.     </t>
  </si>
  <si>
    <t>41100002</t>
  </si>
  <si>
    <t>41100001</t>
  </si>
  <si>
    <t>41100004</t>
  </si>
  <si>
    <t>41100003</t>
  </si>
  <si>
    <t>เงินอุดหนุนกองทุนส่งเสริมและพัฒนาฯ</t>
  </si>
  <si>
    <t xml:space="preserve">             เงินประกันสัญญา</t>
  </si>
  <si>
    <t>เงินกองทุนเศรษฐกิจชุมชน</t>
  </si>
  <si>
    <t>เงินฝากธนาคาร ธ.ก.ส. ออมทรัพย์ 01649-2-44441-3</t>
  </si>
  <si>
    <t>ตั้งแต่วันที่   1 - 30  กันยายน พ.ศ.2561</t>
  </si>
  <si>
    <t>ครุภัณฑ์เผยแพร่  (410700)</t>
  </si>
  <si>
    <t>ครุภัณฑ์คอมพิวเตอร์  (411600)</t>
  </si>
  <si>
    <t>ลูกหนี้เงินทุนโครงการเศรษฐกิจชุมชน</t>
  </si>
  <si>
    <t xml:space="preserve">      Cr.  เงินทุนโครงการเศรษฐกิจชุมชน</t>
  </si>
  <si>
    <t>องค์การบริหารส่วนตำบลหนองแก</t>
  </si>
  <si>
    <t>เงินรับฝาก (หมายเหตุ 2 )</t>
  </si>
  <si>
    <t>ลูกหนี้ - ค่าขยะมูลฝอย</t>
  </si>
  <si>
    <t>เงินเดือน  (รับคืน)</t>
  </si>
  <si>
    <t xml:space="preserve">เงินโครงการเศรษฐกิจชุมชน </t>
  </si>
  <si>
    <t>รายจ่ายค้างจ่าย (หมายเหตุ 3)</t>
  </si>
  <si>
    <t xml:space="preserve">ลูกหนี้ - เงินโครงการเศรษฐกิจชุมชน </t>
  </si>
  <si>
    <t xml:space="preserve">               (นางอมรรัตน์  นามบุรี)                                           (นายศราวุฒิ  จันทรัตนันท์)                                           (นายสมคิด  จูงวงษ์สุข)    </t>
  </si>
  <si>
    <t xml:space="preserve">               ผู้อำนวยการกองคลัง                                             ปลัดองค๋การบริหารส่วนตำบล                                นายกองค์การบริหารส่วนตำบลหนองแก</t>
  </si>
  <si>
    <t>เงินรับฝาก (หมายเหตุ 2)</t>
  </si>
  <si>
    <t>ลำดับ</t>
  </si>
  <si>
    <t>รับ</t>
  </si>
  <si>
    <t>จ่าย</t>
  </si>
  <si>
    <t>คงเหลือ (ยกไป)</t>
  </si>
  <si>
    <t>เงินรับฝาก  (หมายเหตุ 2)</t>
  </si>
  <si>
    <t>เงินประกันสังคม</t>
  </si>
  <si>
    <t>ค่าใช้จ่ายในการจัดเก็บภาษี 5 %</t>
  </si>
  <si>
    <t>ส่วนลดในการจัดเก็บภาษี 6 %</t>
  </si>
  <si>
    <t>เงินโครงการเศรษกิจชุมชน</t>
  </si>
  <si>
    <t>เงินโครงการศูนย์บริการคนพิการ</t>
  </si>
  <si>
    <t>ชำระหนี้ ธ.ออมสิน</t>
  </si>
  <si>
    <t>ชำระหนี้ ธ.กรุงไทย</t>
  </si>
  <si>
    <t>ชำระหนี้ ธอส.</t>
  </si>
  <si>
    <t>ชำระหนี้ สหกรณ์กรมส่งเสริมฯ</t>
  </si>
  <si>
    <t>ชำระหนี้ สหกรณ์ออมทรัพย์ครู</t>
  </si>
  <si>
    <t>ค่าธรรมเนียมเกี่ยวกับทะเบียนพานิชย์</t>
  </si>
  <si>
    <t>ค่าธรรมเนียมการจัดขยะมูลฝอย</t>
  </si>
  <si>
    <t>ค่าเช่าหรือบริการสถานที่</t>
  </si>
  <si>
    <t>รายได้จากทรัพย์สินอื่น</t>
  </si>
  <si>
    <t>ค่าธรรมเนียมเกี่ยวกับการควบคุมอาคาร</t>
  </si>
  <si>
    <t>ค่าธรรมเนียมปิดประกาศ</t>
  </si>
  <si>
    <t>ค่าธรรมเนียมและค่าใช้น้ำบาดาล</t>
  </si>
  <si>
    <t>เบี้ยยังชีพผู้สูงอายุ (รับคืน)</t>
  </si>
  <si>
    <t>เบี้ยยังชีพคนพิการ(รับคืน)</t>
  </si>
  <si>
    <t xml:space="preserve">องค์การบริหารส่วนตำบลหนองแก  อำเภอเมือง  จังหวัดอุทัยธานี </t>
  </si>
  <si>
    <t>ลูกหนี้อื่น ๆ - ขยะมูลฝอย</t>
  </si>
  <si>
    <t>บัญชีเงินรับฝาก-ค่าใช้จ่ายในการจัดเก็บภาษีบำรุงท้องที่  5%</t>
  </si>
  <si>
    <t>21040004</t>
  </si>
  <si>
    <t>บัญชีเงินรับฝาก-ส่วนลดในการจัดเก็บภาษีบำรุงท้องที่ 6%</t>
  </si>
  <si>
    <t>21040014</t>
  </si>
  <si>
    <t xml:space="preserve"> บัญชีเงินรับฝาก - ธนาคารกรุงไทย  (ชำระหนี้)</t>
  </si>
  <si>
    <t>เงินฝากธนาคารธกส. ออมทรัพย์ เลขที่ 010492346534</t>
  </si>
  <si>
    <t>เงินฝากธนาคารธกส. ออมทรัพย์ เลขที่ 010492453191</t>
  </si>
  <si>
    <t>เงินฝากธนาคารธกส. กระแสฯ เลขที่ 0495000898</t>
  </si>
  <si>
    <t>เงินฝากธนาคารกรุงไทย ประจำ เลขที่ 6192276102</t>
  </si>
  <si>
    <t>เงินฝากธนาคารกรุงไทย กระแส เลขที่ 6196037625</t>
  </si>
  <si>
    <t xml:space="preserve"> บัญชีเงินรับฝาก - ธนาคารออมสิน  (ชำระหนี้)</t>
  </si>
  <si>
    <t xml:space="preserve"> บัญชีเงินรับฝาก - ธนาคารอาคารสงเคราะห์  (ชำระหนี้)</t>
  </si>
  <si>
    <t xml:space="preserve"> บัญชีเงินรับฝาก - สหกรณ์ออมทรัพย์กรมฯ  (ชำระหนี้)</t>
  </si>
  <si>
    <t xml:space="preserve"> บัญชีเงินรับฝาก - สหกรณ์ออมทรัพย์ครู  (ชำระหนี้)</t>
  </si>
  <si>
    <t xml:space="preserve"> บัญชีเงินรับฝาก -โครงการศูนย์บริการคนพิการ</t>
  </si>
  <si>
    <t>เงินฝากธนาคาร ธกส. ประจำ เลขที่ 300494078133</t>
  </si>
  <si>
    <t xml:space="preserve">บัญชีเงินรายรับ-เงินอุดหนุนทั่วไป - เบี้ยยังชีพผู้สูงอายุ </t>
  </si>
  <si>
    <t>บัญชีเงินรายรับ-เงินอุดหนุนทั่วไป - เบี้ยยังชีพผู้พิการ</t>
  </si>
  <si>
    <t>บัญชีเงินรายรับ-เงินอุดหนุนทั่วไป - เบี้ยยังผุ้ป่วยเอดส์</t>
  </si>
  <si>
    <t>บัญชีเงินรายรับ-เงินอุดหนุนทั่วไป - ค่าตอบแทนผู้ดูแลเด็ก</t>
  </si>
  <si>
    <t>บัญชีเงินรายรับ-เงินอุดหนุนทั่วไป - ประกันสังคม</t>
  </si>
  <si>
    <t>บัญชีเงินรายรับ-เงินอุดหนุนทั่วไป - ค่าจัดการเรียนการสอน</t>
  </si>
  <si>
    <t>บัญชีเงินรายรับ-เงินอุดหนุนทั่วไป - สนับสนุนสาธารณสุข</t>
  </si>
  <si>
    <t>บัญชีเงินรายรับ-เงินอุดหนุนทั่วไป - คชจ.ส่งเสริมฟื้นฟูผู้ติดยาเสพติด</t>
  </si>
  <si>
    <t>บัญชีเงินรายรับ-เงินอุดหนุนทั่วไป - คชจ.บำบัดพื้นฟูผู้ติดยาฯ</t>
  </si>
  <si>
    <t>21040016</t>
  </si>
  <si>
    <t>21040001</t>
  </si>
  <si>
    <t>21040015</t>
  </si>
  <si>
    <t>31000000</t>
  </si>
  <si>
    <t>32000000</t>
  </si>
  <si>
    <t>21010000</t>
  </si>
  <si>
    <t>41229999</t>
  </si>
  <si>
    <t>11012003</t>
  </si>
  <si>
    <t>11012001</t>
  </si>
  <si>
    <t>11012002</t>
  </si>
  <si>
    <t>บัญชีเงินรายรับ- ค่าธรรมเนียมควบคุมอาคาร</t>
  </si>
  <si>
    <t>บัญชีเงินรายรับ- ค่าธรรมเนียมปิดประกาศ</t>
  </si>
  <si>
    <t>41210012</t>
  </si>
  <si>
    <t>41210007</t>
  </si>
  <si>
    <t>บัญชีเงินรายรับ- ค่าธรรมเนียมกำจัดขยะมูลฝอย</t>
  </si>
  <si>
    <t>41210004</t>
  </si>
  <si>
    <t>41221029</t>
  </si>
  <si>
    <t>41239999</t>
  </si>
  <si>
    <t>41300003</t>
  </si>
  <si>
    <t>บัญชีเงินรายรับ- ค่าเช่าหรือบริการสถานที่</t>
  </si>
  <si>
    <t>บัญชีเงินรายรับ- รายได้จากทรัพย์สินอื่น</t>
  </si>
  <si>
    <t>41300002</t>
  </si>
  <si>
    <t>41399999</t>
  </si>
  <si>
    <t>42100001</t>
  </si>
  <si>
    <t>42100002</t>
  </si>
  <si>
    <t>42100004</t>
  </si>
  <si>
    <t>42100005</t>
  </si>
  <si>
    <t>42100007</t>
  </si>
  <si>
    <t>42100012</t>
  </si>
  <si>
    <t>42100013</t>
  </si>
  <si>
    <t>42100015</t>
  </si>
  <si>
    <t>บัญชีเงินรายรับ- ค่าธรรมเนียมและค่าใช้น้ำบาดาล</t>
  </si>
  <si>
    <t>42100017</t>
  </si>
  <si>
    <t>41500004</t>
  </si>
  <si>
    <t>41599999</t>
  </si>
  <si>
    <t>วันที่  31  ตุลาคม  2561</t>
  </si>
  <si>
    <t>Dr.  เงินฝากธนาคาร ธ.ก.ส. ออมทรัพย์ 10492346534</t>
  </si>
  <si>
    <t xml:space="preserve">      เงินฝากธนาคาร ธ.ก.ส. ออมทรัพย์ 010492453191</t>
  </si>
  <si>
    <t xml:space="preserve">        เงินฝากธนาคาร กรุงไทย-กระแส 6196037625</t>
  </si>
  <si>
    <t xml:space="preserve">            ค่าใช้จ่ายในการจัดเก็บภาษีบำรุงท้องที่ 5%</t>
  </si>
  <si>
    <t xml:space="preserve">            ส่วนลดในการจัดเก็บภาษีบำรุงท้องที่  6%</t>
  </si>
  <si>
    <t xml:space="preserve">            ลูกหนี้เงินทุนโครงการเศรษฐกิจชุมชน</t>
  </si>
  <si>
    <t>คำอธิบาย   เพื่อบันทึก รายการจากสมุดเงินสดจ่ายไปเข้าบัญชีแยกประเภทที่เกี่ยวข้องประจำเดือน  ตุลาคม   2561</t>
  </si>
  <si>
    <t>เลขที่  2/10/2562</t>
  </si>
  <si>
    <t>รายจ่ายค้างจ่าย</t>
  </si>
  <si>
    <t>เงินฝากธนาคาร ธ.ก.ส. ออมทรัพย์ 010492346534</t>
  </si>
  <si>
    <t>เงินฝากธนาคาร ธ.ก.ส. กระแส  0495000898</t>
  </si>
  <si>
    <t>บัญชีฝากธนาคาร ธกส.-กระแสรายวัน 0495000898</t>
  </si>
  <si>
    <t>บัญชีเงินฝากธนาคาร ธ.ก.ส.-ออมทรัพย์ 010492346534</t>
  </si>
  <si>
    <t>บัญชีเงินฝากธนาคาร ธ.ก.ส.-ออมทรัพย์ 010492453191</t>
  </si>
  <si>
    <t>เลขที่  2/10/2561</t>
  </si>
  <si>
    <t>วันที่  31  ตุลาคม   2561</t>
  </si>
  <si>
    <t>เงินฝากธนาคาร ธ.ก.ส. - ออมทรัพย์ 010492346534</t>
  </si>
  <si>
    <t>ใบโอน เลขที่  001 - 006 / 2562</t>
  </si>
  <si>
    <t xml:space="preserve"> บัญชีฝากธนาคารกรุงไทย กระแสรายวัน 619-6-03762-5</t>
  </si>
  <si>
    <r>
      <t>คำอธิบาย</t>
    </r>
    <r>
      <rPr>
        <sz val="14"/>
        <color indexed="10"/>
        <rFont val="Cordia New"/>
        <family val="2"/>
      </rPr>
      <t xml:space="preserve">   เพื่อบันทึก  โอนบัญชีเงินฝากประเภทออมทรัพย์เข้าใบโอน เลขที่ 001-006 /2562 เพื่อจ่าย</t>
    </r>
  </si>
  <si>
    <t>บัญชีเงินรายรับ-เงินอุดหนุนทั่วไป - ค่าอาหารเสริม (นม)</t>
  </si>
  <si>
    <t>บัญชีเงินรายรับ-เงินอุดหนุนทั่วไป - ค่าอาหารกลางวัน</t>
  </si>
  <si>
    <t>องค์การบริหารส่วนตำบลหนองแก  อำเภอเมือง   จังหวัดอุทัยธานี</t>
  </si>
  <si>
    <t>เงินฝากธนาคารธกส. กระแสรายวัน เลขที่  0495000898</t>
  </si>
  <si>
    <t>เงินฝากธนาคารกรุงไทย กระแสรายวัน เลขที่  6196037625</t>
  </si>
  <si>
    <t>เงินฝากธนาคารธกส. ออมทรัพย์ เลขที่  010492346534</t>
  </si>
  <si>
    <t>เงินฝากธนาคารธกส. ออมทรัพย์ เลขที่  010492453191</t>
  </si>
  <si>
    <t>เงินฝากธนาคารธกส.ประจำ เลขที่  300494078133</t>
  </si>
  <si>
    <t>เงินฝากธนาคารกรุงไทย ประจำ เลขที่  619276102</t>
  </si>
  <si>
    <r>
      <t>คำอธิบาย</t>
    </r>
    <r>
      <rPr>
        <sz val="14"/>
        <rFont val="Cordia New"/>
        <family val="2"/>
      </rPr>
      <t xml:space="preserve">   เพื่อบันทึก  รายการจากสมุดเงินสดรับ ไปเข้าบัญชีแยกประเภทที่เกี่ยวข้องประจำเดือน ตุลาคม 2561</t>
    </r>
  </si>
  <si>
    <t xml:space="preserve">             (นางอมรรัตน์  นามบุรี)                                            (นายศราวุฒิ  จันทรัตนันท์)                                (นายสมคิด  จูงวงษ์สุข)   </t>
  </si>
  <si>
    <t xml:space="preserve">              ผู้อำนวยการกองคลัง                                                    ปลัด อบต.หนองแก                                           นายก อบต. หนองแก      </t>
  </si>
  <si>
    <t>เลขที่  1/11/2562</t>
  </si>
  <si>
    <t>วันที่  30  พฤศจิกายน  2561</t>
  </si>
  <si>
    <t>คำอธิบาย   เพื่อบันทึก รายการจากสมุดเงินสดรับไปเข้าบัญชีแยกประเภทที่เกี่ยวข้องประจำเดือน  พฤศจิกายน   2561</t>
  </si>
  <si>
    <t>เลขที่  2/11/2562</t>
  </si>
  <si>
    <t>คำอธิบาย   เพื่อบันทึก รายการจากสมุดเงินสดจ่ายไปเข้าบัญชีแยกประเภทที่เกี่ยวข้องประจำเดือน  พฤศจิกายน   2561</t>
  </si>
  <si>
    <t>เลขที่  3/11/2562</t>
  </si>
  <si>
    <t>คำอธิบาย   เพื่อบันทึก รายการจากทะเบียนเงินรายรับเข้าบัญชีแยกประเภทที่เกี่ยวข้องประจำเดือน  พฤศจิกายน   2561</t>
  </si>
  <si>
    <t>วันที่   30  พฤศจิกายน  2561</t>
  </si>
  <si>
    <t>ค่าธรรมเนียมอื่นๆ (ค่าขยะมูลฝอย)</t>
  </si>
  <si>
    <t xml:space="preserve">            เงินสะสม  (รับคืนเงินอุดหนุน)</t>
  </si>
  <si>
    <t>ณ วันที่   30  พฤศจิกายน   พ.ศ.2561</t>
  </si>
  <si>
    <t>หมายเหตุ 1  ประกอบรายรับ - จ่าย เงินสด  30  พฤศจิกายน   พ.ศ.2561</t>
  </si>
  <si>
    <t>ณ วันที่  30  พฤศจิกายน   พ.ศ.2561</t>
  </si>
  <si>
    <t>เงินสะสม (รับคืนเงินอุดหนุน)</t>
  </si>
  <si>
    <t>ปีงบประมาณ  2562  ประจำเดือน พฤศจิกายน 2561</t>
  </si>
  <si>
    <t>ณ วันที่   30  พฤศจิกายน  2561</t>
  </si>
  <si>
    <t>ณ วันที่  30 พฤศจิกายน  พ.ศ.2561</t>
  </si>
  <si>
    <t>โครงการปรับปรุงและต่อเติมอาคาร ศพด.อบต.หนองแก</t>
  </si>
  <si>
    <t>วันที่ 1 พฤศจิกายน  2561</t>
  </si>
  <si>
    <t>ณ วันที่  30  พฤศจิกายน   2561</t>
  </si>
  <si>
    <t>Dr.   ลูกหนี้เศรษกิจชุมชน</t>
  </si>
  <si>
    <t xml:space="preserve">      Cr.  เงินกองทุนเศรษฐกิจชุมชน</t>
  </si>
  <si>
    <r>
      <t>คำอธิบาย</t>
    </r>
    <r>
      <rPr>
        <sz val="14"/>
        <rFont val="Cordia New"/>
        <family val="2"/>
      </rPr>
      <t xml:space="preserve">   เพื่อบันทึก  รายการจากสมุดเงินสดรับ ไปเข้าบัญชีแยกประเภทที่เกี่ยวข้องประจำเดือน พฤศจิกายน 2561</t>
    </r>
  </si>
  <si>
    <t>วันที่  30 พฤศจิกายน   2561</t>
  </si>
  <si>
    <t>วันที่ 1- 30  พฤศจิกายน  2561</t>
  </si>
  <si>
    <t>ณ วันที่ 30  พฤศจิกายน  2561</t>
  </si>
  <si>
    <t>11045000</t>
  </si>
  <si>
    <t>11043001</t>
  </si>
  <si>
    <t>11044000</t>
  </si>
  <si>
    <t>11043002</t>
  </si>
  <si>
    <t>51100000</t>
  </si>
  <si>
    <t>52100000</t>
  </si>
  <si>
    <t>52200000</t>
  </si>
  <si>
    <t>53100000</t>
  </si>
  <si>
    <t>53200000</t>
  </si>
  <si>
    <t>53300000</t>
  </si>
  <si>
    <t>53400000</t>
  </si>
  <si>
    <t>56100000</t>
  </si>
  <si>
    <t>43100002</t>
  </si>
  <si>
    <t>41210030</t>
  </si>
</sst>
</file>

<file path=xl/styles.xml><?xml version="1.0" encoding="utf-8"?>
<styleSheet xmlns="http://schemas.openxmlformats.org/spreadsheetml/2006/main">
  <numFmts count="6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_(* #,##0.0_);_(* \(#,##0.0\);_(* &quot;-&quot;??_);_(@_)"/>
    <numFmt numFmtId="210" formatCode="_(* #,##0_);_(* \(#,##0\);_(* &quot;-&quot;??_);_(@_)"/>
    <numFmt numFmtId="211" formatCode="#,##0.0"/>
    <numFmt numFmtId="212" formatCode="_-* #,##0.000_-;\-* #,##0.000_-;_-* &quot;-&quot;??_-;_-@_-"/>
    <numFmt numFmtId="213" formatCode="_-* #,##0.0000_-;\-* #,##0.0000_-;_-* &quot;-&quot;??_-;_-@_-"/>
    <numFmt numFmtId="214" formatCode="_-* #,##0.00000_-;\-* #,##0.00000_-;_-* &quot;-&quot;??_-;_-@_-"/>
    <numFmt numFmtId="215" formatCode="_-* #,##0.000000_-;\-* #,##0.000000_-;_-* &quot;-&quot;??_-;_-@_-"/>
    <numFmt numFmtId="216" formatCode="_-* #,##0.0000000_-;\-* #,##0.0000000_-;_-* &quot;-&quot;??_-;_-@_-"/>
    <numFmt numFmtId="217" formatCode="_-* #,##0.00000000_-;\-* #,##0.00000000_-;_-* &quot;-&quot;??_-;_-@_-"/>
    <numFmt numFmtId="218" formatCode="_-* #,##0.000000000_-;\-* #,##0.000000000_-;_-* &quot;-&quot;??_-;_-@_-"/>
    <numFmt numFmtId="219" formatCode="_-* #,##0.0000000000_-;\-* #,##0.0000000000_-;_-* &quot;-&quot;??_-;_-@_-"/>
    <numFmt numFmtId="220" formatCode="_-* #,##0.00000000000_-;\-* #,##0.00000000000_-;_-* &quot;-&quot;??_-;_-@_-"/>
    <numFmt numFmtId="221" formatCode="_-* #,##0.000000000000_-;\-* #,##0.000000000000_-;_-* &quot;-&quot;??_-;_-@_-"/>
    <numFmt numFmtId="222" formatCode="_-* #,##0.0000000000000_-;\-* #,##0.0000000000000_-;_-* &quot;-&quot;??_-;_-@_-"/>
    <numFmt numFmtId="223" formatCode="_-* #,##0.00000000000000_-;\-* #,##0.00000000000000_-;_-* &quot;-&quot;??_-;_-@_-"/>
    <numFmt numFmtId="224" formatCode="_-* #,##0.000000000000000_-;\-* #,##0.000000000000000_-;_-* &quot;-&quot;??_-;_-@_-"/>
    <numFmt numFmtId="225" formatCode="_-* #,##0.0000000000000000_-;\-* #,##0.0000000000000000_-;_-* &quot;-&quot;??_-;_-@_-"/>
    <numFmt numFmtId="226" formatCode="_-* #,##0.00000000000000000_-;\-* #,##0.00000000000000000_-;_-* &quot;-&quot;??_-;_-@_-"/>
    <numFmt numFmtId="227" formatCode="_-* #,##0.000000000000000000_-;\-* #,##0.000000000000000000_-;_-* &quot;-&quot;??_-;_-@_-"/>
    <numFmt numFmtId="228" formatCode="_-* #,##0.0000000000000000000_-;\-* #,##0.0000000000000000000_-;_-* &quot;-&quot;??_-;_-@_-"/>
    <numFmt numFmtId="229" formatCode="_-* #,##0.00000000000000000000_-;\-* #,##0.00000000000000000000_-;_-* &quot;-&quot;??_-;_-@_-"/>
    <numFmt numFmtId="230" formatCode="_-* #,##0.000000000000000000000_-;\-* #,##0.000000000000000000000_-;_-* &quot;-&quot;??_-;_-@_-"/>
    <numFmt numFmtId="231" formatCode="&quot;ใช่&quot;;&quot;ใช่&quot;;&quot;ไม่ใช่&quot;"/>
    <numFmt numFmtId="232" formatCode="&quot;จริง&quot;;&quot;จริง&quot;;&quot;เท็จ&quot;"/>
    <numFmt numFmtId="233" formatCode="&quot;เปิด&quot;;&quot;เปิด&quot;;&quot;ปิด&quot;"/>
    <numFmt numFmtId="234" formatCode="[$€-2]\ #,##0.00_);[Red]\([$€-2]\ #,##0.00\)"/>
    <numFmt numFmtId="235" formatCode="0.000"/>
    <numFmt numFmtId="236" formatCode="0.0"/>
  </numFmts>
  <fonts count="75">
    <font>
      <sz val="14"/>
      <name val="Cordia New"/>
      <family val="0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6"/>
      <name val="Cordia New"/>
      <family val="2"/>
    </font>
    <font>
      <u val="single"/>
      <sz val="16"/>
      <name val="Cordia New"/>
      <family val="2"/>
    </font>
    <font>
      <b/>
      <sz val="18"/>
      <name val="Cordia New"/>
      <family val="2"/>
    </font>
    <font>
      <u val="single"/>
      <sz val="14"/>
      <name val="Cordia New"/>
      <family val="2"/>
    </font>
    <font>
      <sz val="13"/>
      <name val="Cordia New"/>
      <family val="2"/>
    </font>
    <font>
      <b/>
      <sz val="14"/>
      <name val="Cordia New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Cordia New"/>
      <family val="2"/>
    </font>
    <font>
      <sz val="15"/>
      <name val="Cordia New"/>
      <family val="2"/>
    </font>
    <font>
      <sz val="15"/>
      <name val="TH SarabunPSK"/>
      <family val="2"/>
    </font>
    <font>
      <b/>
      <sz val="1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2"/>
      <color indexed="9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Angsana New"/>
      <family val="1"/>
    </font>
    <font>
      <sz val="15"/>
      <color indexed="8"/>
      <name val="TH SarabunPSK"/>
      <family val="2"/>
    </font>
    <font>
      <b/>
      <sz val="18"/>
      <color indexed="10"/>
      <name val="Cordia New"/>
      <family val="2"/>
    </font>
    <font>
      <u val="single"/>
      <sz val="14"/>
      <color indexed="10"/>
      <name val="Cordia New"/>
      <family val="2"/>
    </font>
    <font>
      <sz val="8"/>
      <color indexed="8"/>
      <name val="Cordia New"/>
      <family val="2"/>
    </font>
    <font>
      <sz val="13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Cordia New"/>
      <family val="2"/>
    </font>
    <font>
      <sz val="12"/>
      <color theme="0"/>
      <name val="TH SarabunPSK"/>
      <family val="2"/>
    </font>
    <font>
      <sz val="12"/>
      <color rgb="FFFF0000"/>
      <name val="TH SarabunPSK"/>
      <family val="2"/>
    </font>
    <font>
      <sz val="14"/>
      <color rgb="FFFF0000"/>
      <name val="Angsana New"/>
      <family val="1"/>
    </font>
    <font>
      <sz val="14"/>
      <color rgb="FFFF0000"/>
      <name val="Cordia New"/>
      <family val="2"/>
    </font>
    <font>
      <sz val="14"/>
      <color rgb="FFFF0000"/>
      <name val="TH SarabunPSK"/>
      <family val="2"/>
    </font>
    <font>
      <sz val="14"/>
      <color theme="1"/>
      <name val="Cordia New"/>
      <family val="2"/>
    </font>
    <font>
      <sz val="15"/>
      <color theme="1"/>
      <name val="TH SarabunPSK"/>
      <family val="2"/>
    </font>
    <font>
      <b/>
      <sz val="18"/>
      <color rgb="FFFF0000"/>
      <name val="Cordia New"/>
      <family val="2"/>
    </font>
    <font>
      <u val="single"/>
      <sz val="14"/>
      <color rgb="FFFF000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ashed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dashed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 style="thin"/>
      <bottom style="double"/>
    </border>
    <border>
      <left style="hair"/>
      <right style="thin"/>
      <top style="thin"/>
      <bottom style="double"/>
    </border>
    <border>
      <left style="hair"/>
      <right style="dashed"/>
      <top>
        <color indexed="63"/>
      </top>
      <bottom style="hair"/>
    </border>
    <border>
      <left style="thin"/>
      <right style="dashed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dashed"/>
      <top style="hair"/>
      <bottom style="hair"/>
    </border>
    <border>
      <left style="thin"/>
      <right style="dashed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Alignment="1">
      <alignment/>
    </xf>
    <xf numFmtId="208" fontId="2" fillId="0" borderId="0" xfId="36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43" fontId="2" fillId="0" borderId="0" xfId="36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43" fontId="2" fillId="0" borderId="16" xfId="36" applyFont="1" applyBorder="1" applyAlignment="1">
      <alignment/>
    </xf>
    <xf numFmtId="43" fontId="2" fillId="0" borderId="17" xfId="36" applyFont="1" applyBorder="1" applyAlignment="1">
      <alignment/>
    </xf>
    <xf numFmtId="43" fontId="2" fillId="0" borderId="11" xfId="36" applyFont="1" applyBorder="1" applyAlignment="1">
      <alignment/>
    </xf>
    <xf numFmtId="43" fontId="2" fillId="0" borderId="18" xfId="36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/>
    </xf>
    <xf numFmtId="43" fontId="2" fillId="0" borderId="12" xfId="36" applyFont="1" applyBorder="1" applyAlignment="1">
      <alignment/>
    </xf>
    <xf numFmtId="43" fontId="2" fillId="0" borderId="13" xfId="36" applyFont="1" applyBorder="1" applyAlignment="1">
      <alignment/>
    </xf>
    <xf numFmtId="43" fontId="2" fillId="0" borderId="0" xfId="36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11" xfId="36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43" fontId="3" fillId="0" borderId="11" xfId="36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2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08" fontId="2" fillId="0" borderId="20" xfId="0" applyNumberFormat="1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9" xfId="0" applyFont="1" applyBorder="1" applyAlignment="1">
      <alignment/>
    </xf>
    <xf numFmtId="43" fontId="2" fillId="0" borderId="19" xfId="36" applyFont="1" applyBorder="1" applyAlignment="1">
      <alignment/>
    </xf>
    <xf numFmtId="208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43" fontId="0" fillId="0" borderId="12" xfId="36" applyFont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 quotePrefix="1">
      <alignment horizontal="center"/>
    </xf>
    <xf numFmtId="0" fontId="0" fillId="0" borderId="20" xfId="0" applyBorder="1" applyAlignment="1">
      <alignment horizontal="left"/>
    </xf>
    <xf numFmtId="208" fontId="0" fillId="0" borderId="12" xfId="36" applyNumberFormat="1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08" fontId="0" fillId="0" borderId="0" xfId="36" applyNumberFormat="1" applyFont="1" applyBorder="1" applyAlignment="1">
      <alignment/>
    </xf>
    <xf numFmtId="0" fontId="7" fillId="0" borderId="0" xfId="0" applyFont="1" applyAlignment="1">
      <alignment/>
    </xf>
    <xf numFmtId="43" fontId="0" fillId="0" borderId="0" xfId="36" applyFont="1" applyAlignment="1">
      <alignment/>
    </xf>
    <xf numFmtId="0" fontId="8" fillId="0" borderId="0" xfId="0" applyFont="1" applyAlignment="1">
      <alignment/>
    </xf>
    <xf numFmtId="0" fontId="65" fillId="0" borderId="0" xfId="0" applyFont="1" applyAlignment="1">
      <alignment horizontal="center" readingOrder="1"/>
    </xf>
    <xf numFmtId="0" fontId="0" fillId="0" borderId="20" xfId="0" applyBorder="1" applyAlignment="1" quotePrefix="1">
      <alignment horizontal="center"/>
    </xf>
    <xf numFmtId="43" fontId="0" fillId="0" borderId="12" xfId="36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43" fontId="0" fillId="0" borderId="12" xfId="36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36" applyFont="1" applyAlignment="1">
      <alignment/>
    </xf>
    <xf numFmtId="43" fontId="2" fillId="0" borderId="13" xfId="0" applyNumberFormat="1" applyFont="1" applyBorder="1" applyAlignment="1">
      <alignment horizontal="center"/>
    </xf>
    <xf numFmtId="43" fontId="2" fillId="0" borderId="13" xfId="36" applyFont="1" applyBorder="1" applyAlignment="1">
      <alignment horizontal="center"/>
    </xf>
    <xf numFmtId="43" fontId="0" fillId="0" borderId="0" xfId="36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43" fontId="0" fillId="0" borderId="20" xfId="36" applyFont="1" applyBorder="1" applyAlignment="1" quotePrefix="1">
      <alignment horizontal="center"/>
    </xf>
    <xf numFmtId="43" fontId="0" fillId="0" borderId="12" xfId="36" applyFont="1" applyBorder="1" applyAlignment="1" quotePrefix="1">
      <alignment horizontal="center"/>
    </xf>
    <xf numFmtId="0" fontId="0" fillId="0" borderId="19" xfId="0" applyFont="1" applyBorder="1" applyAlignment="1">
      <alignment/>
    </xf>
    <xf numFmtId="43" fontId="0" fillId="0" borderId="19" xfId="36" applyFont="1" applyBorder="1" applyAlignment="1" quotePrefix="1">
      <alignment horizontal="center"/>
    </xf>
    <xf numFmtId="0" fontId="9" fillId="0" borderId="12" xfId="0" applyFont="1" applyBorder="1" applyAlignment="1" quotePrefix="1">
      <alignment/>
    </xf>
    <xf numFmtId="43" fontId="0" fillId="0" borderId="12" xfId="36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4" borderId="12" xfId="0" applyFont="1" applyFill="1" applyBorder="1" applyAlignment="1">
      <alignment horizontal="right"/>
    </xf>
    <xf numFmtId="43" fontId="0" fillId="4" borderId="12" xfId="36" applyFont="1" applyFill="1" applyBorder="1" applyAlignment="1">
      <alignment/>
    </xf>
    <xf numFmtId="0" fontId="9" fillId="0" borderId="12" xfId="0" applyFont="1" applyBorder="1" applyAlignment="1" quotePrefix="1">
      <alignment horizontal="left"/>
    </xf>
    <xf numFmtId="0" fontId="9" fillId="0" borderId="1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3" fontId="0" fillId="0" borderId="0" xfId="36" applyFont="1" applyBorder="1" applyAlignment="1">
      <alignment/>
    </xf>
    <xf numFmtId="0" fontId="0" fillId="0" borderId="0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9" fillId="4" borderId="12" xfId="0" applyFont="1" applyFill="1" applyBorder="1" applyAlignment="1">
      <alignment horizontal="right"/>
    </xf>
    <xf numFmtId="43" fontId="9" fillId="0" borderId="12" xfId="36" applyFont="1" applyBorder="1" applyAlignment="1">
      <alignment/>
    </xf>
    <xf numFmtId="43" fontId="9" fillId="4" borderId="12" xfId="36" applyFont="1" applyFill="1" applyBorder="1" applyAlignment="1">
      <alignment/>
    </xf>
    <xf numFmtId="0" fontId="11" fillId="33" borderId="0" xfId="0" applyFont="1" applyFill="1" applyAlignment="1">
      <alignment/>
    </xf>
    <xf numFmtId="43" fontId="11" fillId="33" borderId="0" xfId="36" applyFont="1" applyFill="1" applyAlignment="1">
      <alignment/>
    </xf>
    <xf numFmtId="43" fontId="10" fillId="33" borderId="12" xfId="36" applyFont="1" applyFill="1" applyBorder="1" applyAlignment="1">
      <alignment horizontal="center" vertical="center"/>
    </xf>
    <xf numFmtId="43" fontId="11" fillId="33" borderId="26" xfId="36" applyFont="1" applyFill="1" applyBorder="1" applyAlignment="1">
      <alignment/>
    </xf>
    <xf numFmtId="43" fontId="11" fillId="33" borderId="27" xfId="36" applyFont="1" applyFill="1" applyBorder="1" applyAlignment="1">
      <alignment/>
    </xf>
    <xf numFmtId="49" fontId="11" fillId="33" borderId="26" xfId="36" applyNumberFormat="1" applyFont="1" applyFill="1" applyBorder="1" applyAlignment="1">
      <alignment horizontal="center"/>
    </xf>
    <xf numFmtId="43" fontId="11" fillId="33" borderId="28" xfId="36" applyFont="1" applyFill="1" applyBorder="1" applyAlignment="1">
      <alignment/>
    </xf>
    <xf numFmtId="43" fontId="11" fillId="33" borderId="0" xfId="0" applyNumberFormat="1" applyFont="1" applyFill="1" applyAlignment="1">
      <alignment/>
    </xf>
    <xf numFmtId="49" fontId="11" fillId="33" borderId="28" xfId="36" applyNumberFormat="1" applyFont="1" applyFill="1" applyBorder="1" applyAlignment="1">
      <alignment horizontal="center"/>
    </xf>
    <xf numFmtId="0" fontId="11" fillId="33" borderId="28" xfId="0" applyFont="1" applyFill="1" applyBorder="1" applyAlignment="1">
      <alignment/>
    </xf>
    <xf numFmtId="43" fontId="11" fillId="33" borderId="27" xfId="36" applyFont="1" applyFill="1" applyBorder="1" applyAlignment="1">
      <alignment horizontal="center"/>
    </xf>
    <xf numFmtId="43" fontId="10" fillId="33" borderId="29" xfId="36" applyFont="1" applyFill="1" applyBorder="1" applyAlignment="1">
      <alignment shrinkToFit="1"/>
    </xf>
    <xf numFmtId="43" fontId="11" fillId="33" borderId="30" xfId="36" applyFont="1" applyFill="1" applyBorder="1" applyAlignment="1">
      <alignment/>
    </xf>
    <xf numFmtId="43" fontId="10" fillId="33" borderId="27" xfId="36" applyFont="1" applyFill="1" applyBorder="1" applyAlignment="1">
      <alignment shrinkToFit="1"/>
    </xf>
    <xf numFmtId="43" fontId="11" fillId="33" borderId="31" xfId="36" applyFont="1" applyFill="1" applyBorder="1" applyAlignment="1">
      <alignment/>
    </xf>
    <xf numFmtId="0" fontId="11" fillId="33" borderId="32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43" fontId="10" fillId="33" borderId="36" xfId="0" applyNumberFormat="1" applyFont="1" applyFill="1" applyBorder="1" applyAlignment="1">
      <alignment/>
    </xf>
    <xf numFmtId="0" fontId="11" fillId="33" borderId="0" xfId="0" applyFont="1" applyFill="1" applyAlignment="1">
      <alignment horizontal="center"/>
    </xf>
    <xf numFmtId="0" fontId="66" fillId="33" borderId="0" xfId="0" applyFont="1" applyFill="1" applyAlignment="1">
      <alignment/>
    </xf>
    <xf numFmtId="43" fontId="66" fillId="33" borderId="0" xfId="36" applyFont="1" applyFill="1" applyAlignment="1">
      <alignment/>
    </xf>
    <xf numFmtId="0" fontId="2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43" fontId="10" fillId="33" borderId="11" xfId="36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43" fontId="4" fillId="0" borderId="22" xfId="36" applyFont="1" applyBorder="1" applyAlignment="1">
      <alignment/>
    </xf>
    <xf numFmtId="43" fontId="4" fillId="0" borderId="37" xfId="36" applyFont="1" applyBorder="1" applyAlignment="1">
      <alignment/>
    </xf>
    <xf numFmtId="43" fontId="4" fillId="0" borderId="38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4" xfId="0" applyBorder="1" applyAlignment="1" quotePrefix="1">
      <alignment horizontal="center"/>
    </xf>
    <xf numFmtId="43" fontId="0" fillId="0" borderId="20" xfId="36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2" xfId="0" applyBorder="1" applyAlignment="1" quotePrefix="1">
      <alignment horizontal="center"/>
    </xf>
    <xf numFmtId="0" fontId="0" fillId="0" borderId="24" xfId="0" applyBorder="1" applyAlignment="1">
      <alignment/>
    </xf>
    <xf numFmtId="43" fontId="67" fillId="33" borderId="28" xfId="36" applyFont="1" applyFill="1" applyBorder="1" applyAlignment="1">
      <alignment/>
    </xf>
    <xf numFmtId="43" fontId="68" fillId="0" borderId="0" xfId="0" applyNumberFormat="1" applyFont="1" applyAlignment="1">
      <alignment/>
    </xf>
    <xf numFmtId="43" fontId="11" fillId="33" borderId="28" xfId="36" applyFont="1" applyFill="1" applyBorder="1" applyAlignment="1">
      <alignment/>
    </xf>
    <xf numFmtId="49" fontId="12" fillId="0" borderId="39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43" fontId="14" fillId="0" borderId="43" xfId="36" applyFont="1" applyBorder="1" applyAlignment="1">
      <alignment horizontal="center"/>
    </xf>
    <xf numFmtId="43" fontId="14" fillId="0" borderId="44" xfId="36" applyFont="1" applyBorder="1" applyAlignment="1">
      <alignment horizontal="center"/>
    </xf>
    <xf numFmtId="43" fontId="14" fillId="0" borderId="43" xfId="36" applyFont="1" applyBorder="1" applyAlignment="1">
      <alignment/>
    </xf>
    <xf numFmtId="43" fontId="14" fillId="0" borderId="45" xfId="36" applyFont="1" applyBorder="1" applyAlignment="1">
      <alignment/>
    </xf>
    <xf numFmtId="43" fontId="14" fillId="0" borderId="39" xfId="36" applyFont="1" applyBorder="1" applyAlignment="1">
      <alignment horizontal="center"/>
    </xf>
    <xf numFmtId="43" fontId="14" fillId="0" borderId="39" xfId="36" applyFont="1" applyBorder="1" applyAlignment="1">
      <alignment/>
    </xf>
    <xf numFmtId="43" fontId="14" fillId="0" borderId="46" xfId="36" applyFont="1" applyBorder="1" applyAlignment="1">
      <alignment horizontal="center"/>
    </xf>
    <xf numFmtId="43" fontId="14" fillId="0" borderId="18" xfId="36" applyFont="1" applyBorder="1" applyAlignment="1">
      <alignment horizontal="center"/>
    </xf>
    <xf numFmtId="43" fontId="14" fillId="0" borderId="11" xfId="36" applyFont="1" applyBorder="1" applyAlignment="1">
      <alignment horizontal="center"/>
    </xf>
    <xf numFmtId="43" fontId="14" fillId="0" borderId="11" xfId="36" applyFont="1" applyBorder="1" applyAlignment="1">
      <alignment/>
    </xf>
    <xf numFmtId="208" fontId="14" fillId="0" borderId="46" xfId="36" applyNumberFormat="1" applyFont="1" applyBorder="1" applyAlignment="1">
      <alignment horizontal="center"/>
    </xf>
    <xf numFmtId="43" fontId="14" fillId="0" borderId="10" xfId="36" applyFont="1" applyBorder="1" applyAlignment="1">
      <alignment/>
    </xf>
    <xf numFmtId="43" fontId="14" fillId="0" borderId="11" xfId="36" applyFont="1" applyBorder="1" applyAlignment="1">
      <alignment horizontal="right"/>
    </xf>
    <xf numFmtId="43" fontId="14" fillId="0" borderId="46" xfId="36" applyFont="1" applyBorder="1" applyAlignment="1">
      <alignment horizontal="right"/>
    </xf>
    <xf numFmtId="208" fontId="14" fillId="0" borderId="47" xfId="36" applyNumberFormat="1" applyFont="1" applyBorder="1" applyAlignment="1">
      <alignment horizontal="center"/>
    </xf>
    <xf numFmtId="43" fontId="14" fillId="0" borderId="48" xfId="36" applyFont="1" applyBorder="1" applyAlignment="1">
      <alignment horizontal="center"/>
    </xf>
    <xf numFmtId="43" fontId="14" fillId="0" borderId="36" xfId="36" applyFont="1" applyBorder="1" applyAlignment="1">
      <alignment/>
    </xf>
    <xf numFmtId="43" fontId="14" fillId="0" borderId="12" xfId="36" applyFont="1" applyBorder="1" applyAlignment="1">
      <alignment/>
    </xf>
    <xf numFmtId="43" fontId="14" fillId="0" borderId="12" xfId="36" applyFont="1" applyBorder="1" applyAlignment="1">
      <alignment horizontal="center"/>
    </xf>
    <xf numFmtId="43" fontId="14" fillId="0" borderId="0" xfId="36" applyFont="1" applyBorder="1" applyAlignment="1">
      <alignment/>
    </xf>
    <xf numFmtId="43" fontId="14" fillId="0" borderId="24" xfId="36" applyFont="1" applyBorder="1" applyAlignment="1">
      <alignment/>
    </xf>
    <xf numFmtId="43" fontId="14" fillId="0" borderId="19" xfId="36" applyFont="1" applyBorder="1" applyAlignment="1">
      <alignment horizontal="center"/>
    </xf>
    <xf numFmtId="43" fontId="12" fillId="0" borderId="0" xfId="36" applyFont="1" applyBorder="1" applyAlignment="1">
      <alignment horizontal="center"/>
    </xf>
    <xf numFmtId="43" fontId="14" fillId="0" borderId="0" xfId="36" applyFont="1" applyBorder="1" applyAlignment="1">
      <alignment horizontal="center"/>
    </xf>
    <xf numFmtId="43" fontId="15" fillId="0" borderId="45" xfId="36" applyFont="1" applyBorder="1" applyAlignment="1">
      <alignment/>
    </xf>
    <xf numFmtId="43" fontId="14" fillId="0" borderId="39" xfId="36" applyFont="1" applyBorder="1" applyAlignment="1">
      <alignment horizontal="right"/>
    </xf>
    <xf numFmtId="43" fontId="14" fillId="0" borderId="0" xfId="36" applyFont="1" applyAlignment="1">
      <alignment/>
    </xf>
    <xf numFmtId="43" fontId="16" fillId="0" borderId="0" xfId="36" applyFont="1" applyBorder="1" applyAlignment="1">
      <alignment/>
    </xf>
    <xf numFmtId="0" fontId="14" fillId="0" borderId="0" xfId="0" applyFont="1" applyAlignment="1">
      <alignment/>
    </xf>
    <xf numFmtId="208" fontId="17" fillId="0" borderId="0" xfId="36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208" fontId="14" fillId="0" borderId="10" xfId="36" applyNumberFormat="1" applyFont="1" applyBorder="1" applyAlignment="1">
      <alignment horizontal="center"/>
    </xf>
    <xf numFmtId="43" fontId="14" fillId="0" borderId="19" xfId="36" applyFont="1" applyBorder="1" applyAlignment="1">
      <alignment horizontal="right"/>
    </xf>
    <xf numFmtId="43" fontId="14" fillId="0" borderId="49" xfId="36" applyFont="1" applyBorder="1" applyAlignment="1">
      <alignment horizontal="right"/>
    </xf>
    <xf numFmtId="43" fontId="14" fillId="0" borderId="25" xfId="36" applyFont="1" applyBorder="1" applyAlignment="1">
      <alignment horizontal="center"/>
    </xf>
    <xf numFmtId="43" fontId="14" fillId="0" borderId="49" xfId="36" applyFont="1" applyBorder="1" applyAlignment="1">
      <alignment horizontal="center"/>
    </xf>
    <xf numFmtId="208" fontId="14" fillId="0" borderId="50" xfId="36" applyNumberFormat="1" applyFont="1" applyBorder="1" applyAlignment="1">
      <alignment horizontal="center"/>
    </xf>
    <xf numFmtId="43" fontId="14" fillId="0" borderId="51" xfId="36" applyFont="1" applyBorder="1" applyAlignment="1">
      <alignment horizontal="center"/>
    </xf>
    <xf numFmtId="43" fontId="12" fillId="0" borderId="52" xfId="36" applyFont="1" applyBorder="1" applyAlignment="1">
      <alignment horizontal="center"/>
    </xf>
    <xf numFmtId="208" fontId="14" fillId="0" borderId="53" xfId="36" applyNumberFormat="1" applyFont="1" applyBorder="1" applyAlignment="1">
      <alignment horizontal="center"/>
    </xf>
    <xf numFmtId="208" fontId="14" fillId="0" borderId="54" xfId="36" applyNumberFormat="1" applyFont="1" applyBorder="1" applyAlignment="1">
      <alignment horizontal="center"/>
    </xf>
    <xf numFmtId="43" fontId="14" fillId="0" borderId="55" xfId="36" applyFont="1" applyBorder="1" applyAlignment="1">
      <alignment/>
    </xf>
    <xf numFmtId="208" fontId="14" fillId="0" borderId="56" xfId="36" applyNumberFormat="1" applyFont="1" applyBorder="1" applyAlignment="1">
      <alignment horizontal="center"/>
    </xf>
    <xf numFmtId="43" fontId="14" fillId="0" borderId="30" xfId="36" applyFont="1" applyBorder="1" applyAlignment="1">
      <alignment horizontal="center"/>
    </xf>
    <xf numFmtId="208" fontId="14" fillId="0" borderId="57" xfId="36" applyNumberFormat="1" applyFont="1" applyBorder="1" applyAlignment="1">
      <alignment horizontal="center"/>
    </xf>
    <xf numFmtId="43" fontId="14" fillId="0" borderId="57" xfId="36" applyFont="1" applyBorder="1" applyAlignment="1">
      <alignment horizontal="center"/>
    </xf>
    <xf numFmtId="43" fontId="14" fillId="0" borderId="58" xfId="36" applyFont="1" applyBorder="1" applyAlignment="1">
      <alignment/>
    </xf>
    <xf numFmtId="208" fontId="14" fillId="0" borderId="59" xfId="36" applyNumberFormat="1" applyFont="1" applyBorder="1" applyAlignment="1" quotePrefix="1">
      <alignment horizontal="left"/>
    </xf>
    <xf numFmtId="43" fontId="14" fillId="0" borderId="59" xfId="36" applyFont="1" applyBorder="1" applyAlignment="1">
      <alignment horizontal="right"/>
    </xf>
    <xf numFmtId="208" fontId="14" fillId="0" borderId="60" xfId="36" applyNumberFormat="1" applyFont="1" applyBorder="1" applyAlignment="1">
      <alignment horizontal="center"/>
    </xf>
    <xf numFmtId="43" fontId="14" fillId="0" borderId="31" xfId="36" applyFont="1" applyBorder="1" applyAlignment="1">
      <alignment horizontal="center"/>
    </xf>
    <xf numFmtId="208" fontId="14" fillId="0" borderId="61" xfId="36" applyNumberFormat="1" applyFont="1" applyBorder="1" applyAlignment="1">
      <alignment horizontal="center"/>
    </xf>
    <xf numFmtId="43" fontId="14" fillId="0" borderId="61" xfId="36" applyFont="1" applyBorder="1" applyAlignment="1">
      <alignment horizontal="center"/>
    </xf>
    <xf numFmtId="43" fontId="14" fillId="0" borderId="26" xfId="36" applyFont="1" applyBorder="1" applyAlignment="1">
      <alignment/>
    </xf>
    <xf numFmtId="208" fontId="14" fillId="0" borderId="28" xfId="36" applyNumberFormat="1" applyFont="1" applyBorder="1" applyAlignment="1" quotePrefix="1">
      <alignment horizontal="left"/>
    </xf>
    <xf numFmtId="43" fontId="14" fillId="0" borderId="28" xfId="36" applyFont="1" applyBorder="1" applyAlignment="1">
      <alignment horizontal="right"/>
    </xf>
    <xf numFmtId="43" fontId="14" fillId="0" borderId="61" xfId="36" applyFont="1" applyBorder="1" applyAlignment="1">
      <alignment horizontal="right"/>
    </xf>
    <xf numFmtId="43" fontId="14" fillId="0" borderId="28" xfId="36" applyFont="1" applyBorder="1" applyAlignment="1">
      <alignment horizontal="center"/>
    </xf>
    <xf numFmtId="43" fontId="14" fillId="0" borderId="28" xfId="36" applyFont="1" applyBorder="1" applyAlignment="1" quotePrefix="1">
      <alignment horizontal="center"/>
    </xf>
    <xf numFmtId="43" fontId="14" fillId="0" borderId="56" xfId="36" applyFont="1" applyBorder="1" applyAlignment="1">
      <alignment horizontal="center"/>
    </xf>
    <xf numFmtId="43" fontId="15" fillId="0" borderId="58" xfId="36" applyFont="1" applyBorder="1" applyAlignment="1">
      <alignment/>
    </xf>
    <xf numFmtId="43" fontId="14" fillId="0" borderId="59" xfId="36" applyFont="1" applyBorder="1" applyAlignment="1">
      <alignment horizontal="center"/>
    </xf>
    <xf numFmtId="43" fontId="14" fillId="0" borderId="59" xfId="36" applyFont="1" applyBorder="1" applyAlignment="1">
      <alignment/>
    </xf>
    <xf numFmtId="43" fontId="69" fillId="0" borderId="12" xfId="36" applyFont="1" applyBorder="1" applyAlignment="1">
      <alignment/>
    </xf>
    <xf numFmtId="0" fontId="0" fillId="0" borderId="13" xfId="0" applyBorder="1" applyAlignment="1" quotePrefix="1">
      <alignment horizontal="center"/>
    </xf>
    <xf numFmtId="0" fontId="2" fillId="0" borderId="62" xfId="0" applyFont="1" applyBorder="1" applyAlignment="1">
      <alignment/>
    </xf>
    <xf numFmtId="0" fontId="2" fillId="0" borderId="62" xfId="0" applyFont="1" applyBorder="1" applyAlignment="1" quotePrefix="1">
      <alignment horizontal="center"/>
    </xf>
    <xf numFmtId="43" fontId="2" fillId="0" borderId="62" xfId="36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Border="1" applyAlignment="1" quotePrefix="1">
      <alignment horizontal="center"/>
    </xf>
    <xf numFmtId="43" fontId="2" fillId="0" borderId="28" xfId="36" applyFont="1" applyBorder="1" applyAlignment="1">
      <alignment/>
    </xf>
    <xf numFmtId="0" fontId="2" fillId="0" borderId="63" xfId="0" applyFont="1" applyBorder="1" applyAlignment="1" quotePrefix="1">
      <alignment horizontal="center"/>
    </xf>
    <xf numFmtId="43" fontId="2" fillId="0" borderId="63" xfId="36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208" fontId="2" fillId="0" borderId="35" xfId="36" applyNumberFormat="1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0" fillId="0" borderId="12" xfId="0" applyBorder="1" applyAlignment="1" quotePrefix="1">
      <alignment/>
    </xf>
    <xf numFmtId="0" fontId="3" fillId="0" borderId="14" xfId="0" applyFont="1" applyBorder="1" applyAlignment="1">
      <alignment/>
    </xf>
    <xf numFmtId="43" fontId="4" fillId="0" borderId="64" xfId="36" applyFont="1" applyBorder="1" applyAlignment="1">
      <alignment/>
    </xf>
    <xf numFmtId="43" fontId="2" fillId="0" borderId="16" xfId="36" applyFont="1" applyBorder="1" applyAlignment="1">
      <alignment horizontal="center"/>
    </xf>
    <xf numFmtId="0" fontId="0" fillId="0" borderId="17" xfId="0" applyBorder="1" applyAlignment="1">
      <alignment horizontal="center"/>
    </xf>
    <xf numFmtId="43" fontId="0" fillId="0" borderId="12" xfId="36" applyFont="1" applyBorder="1" applyAlignment="1">
      <alignment/>
    </xf>
    <xf numFmtId="43" fontId="70" fillId="0" borderId="28" xfId="36" applyFont="1" applyBorder="1" applyAlignment="1">
      <alignment horizontal="right"/>
    </xf>
    <xf numFmtId="43" fontId="70" fillId="0" borderId="61" xfId="36" applyFont="1" applyBorder="1" applyAlignment="1">
      <alignment horizontal="center"/>
    </xf>
    <xf numFmtId="43" fontId="70" fillId="0" borderId="11" xfId="36" applyFont="1" applyBorder="1" applyAlignment="1">
      <alignment horizontal="right"/>
    </xf>
    <xf numFmtId="43" fontId="70" fillId="0" borderId="11" xfId="36" applyFont="1" applyBorder="1" applyAlignment="1">
      <alignment horizontal="center"/>
    </xf>
    <xf numFmtId="0" fontId="0" fillId="0" borderId="25" xfId="0" applyFont="1" applyBorder="1" applyAlignment="1">
      <alignment/>
    </xf>
    <xf numFmtId="43" fontId="14" fillId="0" borderId="0" xfId="0" applyNumberFormat="1" applyFont="1" applyBorder="1" applyAlignment="1">
      <alignment horizontal="center"/>
    </xf>
    <xf numFmtId="43" fontId="71" fillId="0" borderId="12" xfId="36" applyFont="1" applyBorder="1" applyAlignment="1">
      <alignment/>
    </xf>
    <xf numFmtId="0" fontId="0" fillId="0" borderId="15" xfId="0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72" fillId="0" borderId="12" xfId="0" applyFont="1" applyBorder="1" applyAlignment="1">
      <alignment/>
    </xf>
    <xf numFmtId="0" fontId="20" fillId="0" borderId="12" xfId="0" applyFont="1" applyBorder="1" applyAlignment="1">
      <alignment/>
    </xf>
    <xf numFmtId="43" fontId="19" fillId="0" borderId="12" xfId="36" applyFont="1" applyBorder="1" applyAlignment="1">
      <alignment/>
    </xf>
    <xf numFmtId="43" fontId="19" fillId="0" borderId="0" xfId="0" applyNumberFormat="1" applyFont="1" applyAlignment="1">
      <alignment/>
    </xf>
    <xf numFmtId="43" fontId="19" fillId="0" borderId="12" xfId="0" applyNumberFormat="1" applyFont="1" applyBorder="1" applyAlignment="1">
      <alignment/>
    </xf>
    <xf numFmtId="43" fontId="19" fillId="0" borderId="12" xfId="36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" fontId="14" fillId="0" borderId="28" xfId="36" applyNumberFormat="1" applyFont="1" applyBorder="1" applyAlignment="1" quotePrefix="1">
      <alignment horizontal="center"/>
    </xf>
    <xf numFmtId="0" fontId="69" fillId="0" borderId="0" xfId="0" applyFont="1" applyAlignment="1">
      <alignment/>
    </xf>
    <xf numFmtId="0" fontId="73" fillId="0" borderId="0" xfId="0" applyFont="1" applyAlignment="1">
      <alignment/>
    </xf>
    <xf numFmtId="0" fontId="69" fillId="0" borderId="20" xfId="0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20" xfId="0" applyFont="1" applyBorder="1" applyAlignment="1">
      <alignment horizontal="left"/>
    </xf>
    <xf numFmtId="0" fontId="69" fillId="0" borderId="21" xfId="0" applyFont="1" applyBorder="1" applyAlignment="1">
      <alignment horizontal="left"/>
    </xf>
    <xf numFmtId="0" fontId="69" fillId="0" borderId="15" xfId="0" applyFont="1" applyBorder="1" applyAlignment="1">
      <alignment horizontal="center"/>
    </xf>
    <xf numFmtId="43" fontId="69" fillId="0" borderId="12" xfId="36" applyFont="1" applyBorder="1" applyAlignment="1">
      <alignment horizontal="center"/>
    </xf>
    <xf numFmtId="0" fontId="69" fillId="0" borderId="20" xfId="0" applyFont="1" applyBorder="1" applyAlignment="1">
      <alignment/>
    </xf>
    <xf numFmtId="0" fontId="69" fillId="0" borderId="21" xfId="0" applyFont="1" applyBorder="1" applyAlignment="1">
      <alignment/>
    </xf>
    <xf numFmtId="0" fontId="69" fillId="0" borderId="13" xfId="0" applyFont="1" applyBorder="1" applyAlignment="1">
      <alignment/>
    </xf>
    <xf numFmtId="0" fontId="69" fillId="0" borderId="15" xfId="0" applyFont="1" applyBorder="1" applyAlignment="1" quotePrefix="1">
      <alignment horizontal="center"/>
    </xf>
    <xf numFmtId="208" fontId="69" fillId="0" borderId="12" xfId="36" applyNumberFormat="1" applyFont="1" applyBorder="1" applyAlignment="1">
      <alignment/>
    </xf>
    <xf numFmtId="0" fontId="69" fillId="0" borderId="12" xfId="0" applyFont="1" applyBorder="1" applyAlignment="1">
      <alignment/>
    </xf>
    <xf numFmtId="0" fontId="74" fillId="0" borderId="0" xfId="0" applyFont="1" applyAlignment="1">
      <alignment/>
    </xf>
    <xf numFmtId="0" fontId="69" fillId="0" borderId="0" xfId="0" applyFont="1" applyAlignment="1">
      <alignment horizontal="center" readingOrder="1"/>
    </xf>
    <xf numFmtId="0" fontId="11" fillId="33" borderId="35" xfId="0" applyFont="1" applyFill="1" applyBorder="1" applyAlignment="1">
      <alignment/>
    </xf>
    <xf numFmtId="43" fontId="11" fillId="33" borderId="35" xfId="36" applyFont="1" applyFill="1" applyBorder="1" applyAlignment="1">
      <alignment/>
    </xf>
    <xf numFmtId="43" fontId="11" fillId="33" borderId="27" xfId="36" applyFont="1" applyFill="1" applyBorder="1" applyAlignment="1">
      <alignment vertical="top"/>
    </xf>
    <xf numFmtId="0" fontId="14" fillId="0" borderId="0" xfId="0" applyFont="1" applyAlignment="1">
      <alignment horizontal="left"/>
    </xf>
    <xf numFmtId="0" fontId="13" fillId="0" borderId="41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43" fontId="12" fillId="0" borderId="0" xfId="36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43" fontId="13" fillId="0" borderId="14" xfId="36" applyFont="1" applyBorder="1" applyAlignment="1">
      <alignment horizontal="center" vertical="center"/>
    </xf>
    <xf numFmtId="43" fontId="13" fillId="0" borderId="24" xfId="36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208" fontId="1" fillId="0" borderId="0" xfId="0" applyNumberFormat="1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20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15" xfId="0" applyBorder="1" applyAlignment="1" quotePrefix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43" fontId="0" fillId="0" borderId="20" xfId="36" applyFont="1" applyBorder="1" applyAlignment="1" quotePrefix="1">
      <alignment horizontal="center"/>
    </xf>
    <xf numFmtId="43" fontId="0" fillId="0" borderId="21" xfId="36" applyFont="1" applyBorder="1" applyAlignment="1" quotePrefix="1">
      <alignment horizontal="center"/>
    </xf>
    <xf numFmtId="43" fontId="0" fillId="0" borderId="13" xfId="36" applyFont="1" applyBorder="1" applyAlignment="1" quotePrefix="1">
      <alignment horizontal="center"/>
    </xf>
    <xf numFmtId="43" fontId="0" fillId="0" borderId="16" xfId="36" applyFont="1" applyBorder="1" applyAlignment="1">
      <alignment horizontal="center" vertical="center"/>
    </xf>
    <xf numFmtId="43" fontId="0" fillId="0" borderId="19" xfId="36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33" borderId="2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15" fontId="10" fillId="33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0</xdr:rowOff>
    </xdr:from>
    <xdr:to>
      <xdr:col>1</xdr:col>
      <xdr:colOff>504825</xdr:colOff>
      <xdr:row>30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6991350"/>
          <a:ext cx="202882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ผู้จัดทำ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(นางสาวนันทวัน  เรือนคำ)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นักวิชาการเงินและบัญชีปฏิบัติการ</a:t>
          </a:r>
        </a:p>
      </xdr:txBody>
    </xdr:sp>
    <xdr:clientData/>
  </xdr:twoCellAnchor>
  <xdr:twoCellAnchor>
    <xdr:from>
      <xdr:col>1</xdr:col>
      <xdr:colOff>504825</xdr:colOff>
      <xdr:row>25</xdr:row>
      <xdr:rowOff>0</xdr:rowOff>
    </xdr:from>
    <xdr:to>
      <xdr:col>4</xdr:col>
      <xdr:colOff>561975</xdr:colOff>
      <xdr:row>30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47875" y="6991350"/>
          <a:ext cx="263842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ผู้อนุมัติ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(นายสมคิด   จูงวงษ์สุข)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นายกองค์การบริหารส่วนตำบล</a:t>
          </a:r>
        </a:p>
      </xdr:txBody>
    </xdr:sp>
    <xdr:clientData/>
  </xdr:twoCellAnchor>
  <xdr:twoCellAnchor>
    <xdr:from>
      <xdr:col>4</xdr:col>
      <xdr:colOff>552450</xdr:colOff>
      <xdr:row>25</xdr:row>
      <xdr:rowOff>0</xdr:rowOff>
    </xdr:from>
    <xdr:to>
      <xdr:col>5</xdr:col>
      <xdr:colOff>1400175</xdr:colOff>
      <xdr:row>30</xdr:row>
      <xdr:rowOff>66675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676775" y="6991350"/>
          <a:ext cx="238125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ผู้บันทึกบัญชี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(นางอมรรัตน์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นามบุรี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ผู้อำนวยการกองคลัง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9525</xdr:rowOff>
    </xdr:from>
    <xdr:to>
      <xdr:col>2</xdr:col>
      <xdr:colOff>1200150</xdr:colOff>
      <xdr:row>34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8105775"/>
          <a:ext cx="18383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ผู้จัดทำ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(นางสาวนันทวัน   เรือนคำ)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นักวิชาการเงินและบัญชีปฏิบัติการ</a:t>
          </a:r>
        </a:p>
      </xdr:txBody>
    </xdr:sp>
    <xdr:clientData/>
  </xdr:twoCellAnchor>
  <xdr:twoCellAnchor>
    <xdr:from>
      <xdr:col>2</xdr:col>
      <xdr:colOff>1209675</xdr:colOff>
      <xdr:row>30</xdr:row>
      <xdr:rowOff>9525</xdr:rowOff>
    </xdr:from>
    <xdr:to>
      <xdr:col>5</xdr:col>
      <xdr:colOff>152400</xdr:colOff>
      <xdr:row>34</xdr:row>
      <xdr:rowOff>238125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905000" y="8105775"/>
          <a:ext cx="20383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ผู้อนุมัติ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(นายสมคิด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จูงวงษ์สุข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นายกองค์การบริหารส่วนตำบล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</a:p>
      </xdr:txBody>
    </xdr:sp>
    <xdr:clientData/>
  </xdr:twoCellAnchor>
  <xdr:twoCellAnchor>
    <xdr:from>
      <xdr:col>5</xdr:col>
      <xdr:colOff>161925</xdr:colOff>
      <xdr:row>30</xdr:row>
      <xdr:rowOff>9525</xdr:rowOff>
    </xdr:from>
    <xdr:to>
      <xdr:col>6</xdr:col>
      <xdr:colOff>1400175</xdr:colOff>
      <xdr:row>34</xdr:row>
      <xdr:rowOff>238125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952875" y="8105775"/>
          <a:ext cx="25431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ผู้บันทึกบัญชี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(นางอมรรัตน์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นามบุรี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ผู้อำนวยการกองคลัง</a:t>
          </a:r>
        </a:p>
      </xdr:txBody>
    </xdr:sp>
    <xdr:clientData/>
  </xdr:twoCellAnchor>
  <xdr:twoCellAnchor>
    <xdr:from>
      <xdr:col>0</xdr:col>
      <xdr:colOff>57150</xdr:colOff>
      <xdr:row>83</xdr:row>
      <xdr:rowOff>9525</xdr:rowOff>
    </xdr:from>
    <xdr:to>
      <xdr:col>2</xdr:col>
      <xdr:colOff>1200150</xdr:colOff>
      <xdr:row>87</xdr:row>
      <xdr:rowOff>238125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57150" y="22555200"/>
          <a:ext cx="18383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ผู้จัดทำ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(นางสาวนันทวัน   เรือนคำ)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นักวิชาการเงินและบัญชีปฏิบัติการ</a:t>
          </a:r>
        </a:p>
      </xdr:txBody>
    </xdr:sp>
    <xdr:clientData/>
  </xdr:twoCellAnchor>
  <xdr:twoCellAnchor>
    <xdr:from>
      <xdr:col>2</xdr:col>
      <xdr:colOff>1209675</xdr:colOff>
      <xdr:row>83</xdr:row>
      <xdr:rowOff>9525</xdr:rowOff>
    </xdr:from>
    <xdr:to>
      <xdr:col>5</xdr:col>
      <xdr:colOff>152400</xdr:colOff>
      <xdr:row>87</xdr:row>
      <xdr:rowOff>238125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1905000" y="22555200"/>
          <a:ext cx="20383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ผู้อนุมัติ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(นายสมคิด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จูงวงษ์สุข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นายกองค์การบริหารส่วนตำบล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</a:p>
      </xdr:txBody>
    </xdr:sp>
    <xdr:clientData/>
  </xdr:twoCellAnchor>
  <xdr:twoCellAnchor>
    <xdr:from>
      <xdr:col>5</xdr:col>
      <xdr:colOff>161925</xdr:colOff>
      <xdr:row>83</xdr:row>
      <xdr:rowOff>9525</xdr:rowOff>
    </xdr:from>
    <xdr:to>
      <xdr:col>6</xdr:col>
      <xdr:colOff>1400175</xdr:colOff>
      <xdr:row>87</xdr:row>
      <xdr:rowOff>238125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952875" y="22555200"/>
          <a:ext cx="25431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ผู้บันทึกบัญชี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(นางอมรรัตน์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นามบุรี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ผู้อำนวยการกองคลัง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190500</xdr:rowOff>
    </xdr:from>
    <xdr:to>
      <xdr:col>2</xdr:col>
      <xdr:colOff>1476375</xdr:colOff>
      <xdr:row>34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8248650"/>
          <a:ext cx="198120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ผู้จัดทำ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(นางสาวนันทวัน   เรือนคำ)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นักวิชาการเงินและบัญชีปฏิบัติการ</a:t>
          </a:r>
        </a:p>
      </xdr:txBody>
    </xdr:sp>
    <xdr:clientData/>
  </xdr:twoCellAnchor>
  <xdr:twoCellAnchor>
    <xdr:from>
      <xdr:col>2</xdr:col>
      <xdr:colOff>1466850</xdr:colOff>
      <xdr:row>29</xdr:row>
      <xdr:rowOff>190500</xdr:rowOff>
    </xdr:from>
    <xdr:to>
      <xdr:col>5</xdr:col>
      <xdr:colOff>200025</xdr:colOff>
      <xdr:row>34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38350" y="8248650"/>
          <a:ext cx="21145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ผู้อนุมัติ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(นายสมคิด  จูงวงษ์สุข)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นายกองค์การบริหารส่วนตำบล</a:t>
          </a:r>
        </a:p>
      </xdr:txBody>
    </xdr:sp>
    <xdr:clientData/>
  </xdr:twoCellAnchor>
  <xdr:twoCellAnchor>
    <xdr:from>
      <xdr:col>5</xdr:col>
      <xdr:colOff>190500</xdr:colOff>
      <xdr:row>29</xdr:row>
      <xdr:rowOff>190500</xdr:rowOff>
    </xdr:from>
    <xdr:to>
      <xdr:col>6</xdr:col>
      <xdr:colOff>1209675</xdr:colOff>
      <xdr:row>34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43375" y="8248650"/>
          <a:ext cx="24479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ผู้บันทึกบัญชี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(นางอมรรัตน์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นามบุรี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ผู้อำนวยการกองคลัง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9525</xdr:rowOff>
    </xdr:from>
    <xdr:to>
      <xdr:col>2</xdr:col>
      <xdr:colOff>1343025</xdr:colOff>
      <xdr:row>29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6810375"/>
          <a:ext cx="193357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ผู้จัดทำ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(นางสาวนันทวัน   เรือนคำ)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นักวิชาการเงินและบัญชีปฏิบัติการ</a:t>
          </a:r>
        </a:p>
      </xdr:txBody>
    </xdr:sp>
    <xdr:clientData/>
  </xdr:twoCellAnchor>
  <xdr:twoCellAnchor>
    <xdr:from>
      <xdr:col>2</xdr:col>
      <xdr:colOff>1352550</xdr:colOff>
      <xdr:row>24</xdr:row>
      <xdr:rowOff>9525</xdr:rowOff>
    </xdr:from>
    <xdr:to>
      <xdr:col>3</xdr:col>
      <xdr:colOff>609600</xdr:colOff>
      <xdr:row>29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38350" y="6810375"/>
          <a:ext cx="23622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ผู้อนุมัติ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(นายสมคิด  จูงวงษ์สุข)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นายกองค์การบริหารส่วนตำบล</a:t>
          </a:r>
        </a:p>
      </xdr:txBody>
    </xdr:sp>
    <xdr:clientData/>
  </xdr:twoCellAnchor>
  <xdr:twoCellAnchor>
    <xdr:from>
      <xdr:col>4</xdr:col>
      <xdr:colOff>0</xdr:colOff>
      <xdr:row>24</xdr:row>
      <xdr:rowOff>9525</xdr:rowOff>
    </xdr:from>
    <xdr:to>
      <xdr:col>5</xdr:col>
      <xdr:colOff>1285875</xdr:colOff>
      <xdr:row>29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10075" y="6810375"/>
          <a:ext cx="246697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ผู้บันทึกบัญชี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(นางอมรรัตน์   นามบุรี)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ผู้อำนวยการกองคลัง</a:t>
          </a:r>
        </a:p>
      </xdr:txBody>
    </xdr:sp>
    <xdr:clientData/>
  </xdr:twoCellAnchor>
  <xdr:twoCellAnchor>
    <xdr:from>
      <xdr:col>0</xdr:col>
      <xdr:colOff>38100</xdr:colOff>
      <xdr:row>55</xdr:row>
      <xdr:rowOff>257175</xdr:rowOff>
    </xdr:from>
    <xdr:to>
      <xdr:col>2</xdr:col>
      <xdr:colOff>1533525</xdr:colOff>
      <xdr:row>62</xdr:row>
      <xdr:rowOff>57150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8100" y="15735300"/>
          <a:ext cx="218122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ผู้จัดทำ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(นางสาวนันทวัน   เรือนคำ)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นักวิชาการเงินและบัญชีปฏิบัติการ</a:t>
          </a:r>
        </a:p>
      </xdr:txBody>
    </xdr:sp>
    <xdr:clientData/>
  </xdr:twoCellAnchor>
  <xdr:twoCellAnchor>
    <xdr:from>
      <xdr:col>2</xdr:col>
      <xdr:colOff>1495425</xdr:colOff>
      <xdr:row>55</xdr:row>
      <xdr:rowOff>257175</xdr:rowOff>
    </xdr:from>
    <xdr:to>
      <xdr:col>4</xdr:col>
      <xdr:colOff>47625</xdr:colOff>
      <xdr:row>62</xdr:row>
      <xdr:rowOff>57150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2181225" y="15735300"/>
          <a:ext cx="227647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ผู้อนุมัติ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(นายสมคิด  จูงวงษ์สุข)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นายกองค์การบริหารส่วนตำบล</a:t>
          </a:r>
        </a:p>
      </xdr:txBody>
    </xdr:sp>
    <xdr:clientData/>
  </xdr:twoCellAnchor>
  <xdr:twoCellAnchor>
    <xdr:from>
      <xdr:col>4</xdr:col>
      <xdr:colOff>57150</xdr:colOff>
      <xdr:row>55</xdr:row>
      <xdr:rowOff>257175</xdr:rowOff>
    </xdr:from>
    <xdr:to>
      <xdr:col>5</xdr:col>
      <xdr:colOff>1219200</xdr:colOff>
      <xdr:row>62</xdr:row>
      <xdr:rowOff>57150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4467225" y="15735300"/>
          <a:ext cx="2343150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ผู้บันทึกบัญชี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(นางอมรรัตน์   นามบุรี)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ผู้อำนวยการกองคลัง</a:t>
          </a:r>
        </a:p>
      </xdr:txBody>
    </xdr:sp>
    <xdr:clientData/>
  </xdr:twoCellAnchor>
  <xdr:twoCellAnchor>
    <xdr:from>
      <xdr:col>0</xdr:col>
      <xdr:colOff>66675</xdr:colOff>
      <xdr:row>253</xdr:row>
      <xdr:rowOff>0</xdr:rowOff>
    </xdr:from>
    <xdr:to>
      <xdr:col>2</xdr:col>
      <xdr:colOff>1724025</xdr:colOff>
      <xdr:row>258</xdr:row>
      <xdr:rowOff>247650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66675" y="70513575"/>
          <a:ext cx="23431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ผู้จัดทำ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(นางสาวศิชดา   พัฒนศิริ)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นักวิชาการเงินและบัญชีชำนาญการ
</a:t>
          </a:r>
        </a:p>
      </xdr:txBody>
    </xdr:sp>
    <xdr:clientData/>
  </xdr:twoCellAnchor>
  <xdr:twoCellAnchor>
    <xdr:from>
      <xdr:col>2</xdr:col>
      <xdr:colOff>1714500</xdr:colOff>
      <xdr:row>253</xdr:row>
      <xdr:rowOff>0</xdr:rowOff>
    </xdr:from>
    <xdr:to>
      <xdr:col>4</xdr:col>
      <xdr:colOff>276225</xdr:colOff>
      <xdr:row>258</xdr:row>
      <xdr:rowOff>247650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2400300" y="70513575"/>
          <a:ext cx="22860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ผู้อนุมัติ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(นายอำนาจ   พงเขียว)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นายกองค์การบริหารส่วนตำบล</a:t>
          </a:r>
        </a:p>
      </xdr:txBody>
    </xdr:sp>
    <xdr:clientData/>
  </xdr:twoCellAnchor>
  <xdr:twoCellAnchor>
    <xdr:from>
      <xdr:col>4</xdr:col>
      <xdr:colOff>266700</xdr:colOff>
      <xdr:row>253</xdr:row>
      <xdr:rowOff>0</xdr:rowOff>
    </xdr:from>
    <xdr:to>
      <xdr:col>5</xdr:col>
      <xdr:colOff>1428750</xdr:colOff>
      <xdr:row>258</xdr:row>
      <xdr:rowOff>247650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4676775" y="70513575"/>
          <a:ext cx="23431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ผู้บันทึกบัญชี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(นาสาวนิลาวัลย์  พิทักษ์ธำรง)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ผู้อำนวยการกองคลัง</a:t>
          </a:r>
        </a:p>
      </xdr:txBody>
    </xdr:sp>
    <xdr:clientData/>
  </xdr:twoCellAnchor>
  <xdr:twoCellAnchor>
    <xdr:from>
      <xdr:col>0</xdr:col>
      <xdr:colOff>38100</xdr:colOff>
      <xdr:row>90</xdr:row>
      <xdr:rowOff>257175</xdr:rowOff>
    </xdr:from>
    <xdr:to>
      <xdr:col>2</xdr:col>
      <xdr:colOff>1533525</xdr:colOff>
      <xdr:row>97</xdr:row>
      <xdr:rowOff>57150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38100" y="25517475"/>
          <a:ext cx="218122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ผู้จัดทำ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(นางสาวนันทวัน   เรือนคำ)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นักวิชาการเงินและบัญชีปฏิบัติการ</a:t>
          </a:r>
        </a:p>
      </xdr:txBody>
    </xdr:sp>
    <xdr:clientData/>
  </xdr:twoCellAnchor>
  <xdr:twoCellAnchor>
    <xdr:from>
      <xdr:col>2</xdr:col>
      <xdr:colOff>1495425</xdr:colOff>
      <xdr:row>90</xdr:row>
      <xdr:rowOff>257175</xdr:rowOff>
    </xdr:from>
    <xdr:to>
      <xdr:col>4</xdr:col>
      <xdr:colOff>47625</xdr:colOff>
      <xdr:row>97</xdr:row>
      <xdr:rowOff>57150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2181225" y="25517475"/>
          <a:ext cx="227647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ผู้อนุมัติ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(นายสมคิด  จูงวงษ์สุข)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นายกองค์การบริหารส่วนตำบล</a:t>
          </a:r>
        </a:p>
      </xdr:txBody>
    </xdr:sp>
    <xdr:clientData/>
  </xdr:twoCellAnchor>
  <xdr:twoCellAnchor>
    <xdr:from>
      <xdr:col>4</xdr:col>
      <xdr:colOff>57150</xdr:colOff>
      <xdr:row>90</xdr:row>
      <xdr:rowOff>257175</xdr:rowOff>
    </xdr:from>
    <xdr:to>
      <xdr:col>5</xdr:col>
      <xdr:colOff>1219200</xdr:colOff>
      <xdr:row>97</xdr:row>
      <xdr:rowOff>57150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4467225" y="25517475"/>
          <a:ext cx="2343150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ผู้บันทึกบัญชี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(นางอมรรัตน์   นามบุรี)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ผู้อำนวยการกองคลัง</a:t>
          </a:r>
        </a:p>
      </xdr:txBody>
    </xdr:sp>
    <xdr:clientData/>
  </xdr:twoCellAnchor>
  <xdr:twoCellAnchor>
    <xdr:from>
      <xdr:col>0</xdr:col>
      <xdr:colOff>38100</xdr:colOff>
      <xdr:row>123</xdr:row>
      <xdr:rowOff>257175</xdr:rowOff>
    </xdr:from>
    <xdr:to>
      <xdr:col>2</xdr:col>
      <xdr:colOff>1533525</xdr:colOff>
      <xdr:row>130</xdr:row>
      <xdr:rowOff>57150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38100" y="34747200"/>
          <a:ext cx="218122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ผู้จัดทำ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(นางสาวนันทวัน   เรือนคำ)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นักวิชาการเงินและบัญชีปฏิบัติการ</a:t>
          </a:r>
        </a:p>
      </xdr:txBody>
    </xdr:sp>
    <xdr:clientData/>
  </xdr:twoCellAnchor>
  <xdr:twoCellAnchor>
    <xdr:from>
      <xdr:col>2</xdr:col>
      <xdr:colOff>1495425</xdr:colOff>
      <xdr:row>123</xdr:row>
      <xdr:rowOff>257175</xdr:rowOff>
    </xdr:from>
    <xdr:to>
      <xdr:col>4</xdr:col>
      <xdr:colOff>47625</xdr:colOff>
      <xdr:row>130</xdr:row>
      <xdr:rowOff>57150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2181225" y="34747200"/>
          <a:ext cx="227647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ผู้อนุมัติ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(นายสมคิด  จูงวงษ์สุข)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นายกองค์การบริหารส่วนตำบล</a:t>
          </a:r>
        </a:p>
      </xdr:txBody>
    </xdr:sp>
    <xdr:clientData/>
  </xdr:twoCellAnchor>
  <xdr:twoCellAnchor>
    <xdr:from>
      <xdr:col>4</xdr:col>
      <xdr:colOff>57150</xdr:colOff>
      <xdr:row>123</xdr:row>
      <xdr:rowOff>257175</xdr:rowOff>
    </xdr:from>
    <xdr:to>
      <xdr:col>5</xdr:col>
      <xdr:colOff>1219200</xdr:colOff>
      <xdr:row>130</xdr:row>
      <xdr:rowOff>57150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4467225" y="34747200"/>
          <a:ext cx="2343150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ผู้บันทึกบัญชี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(นางอมรรัตน์   นามบุรี)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ผู้อำนวยการกองคลัง</a:t>
          </a:r>
        </a:p>
      </xdr:txBody>
    </xdr:sp>
    <xdr:clientData/>
  </xdr:twoCellAnchor>
  <xdr:twoCellAnchor>
    <xdr:from>
      <xdr:col>0</xdr:col>
      <xdr:colOff>38100</xdr:colOff>
      <xdr:row>155</xdr:row>
      <xdr:rowOff>257175</xdr:rowOff>
    </xdr:from>
    <xdr:to>
      <xdr:col>2</xdr:col>
      <xdr:colOff>1533525</xdr:colOff>
      <xdr:row>162</xdr:row>
      <xdr:rowOff>57150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38100" y="43700700"/>
          <a:ext cx="218122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ผู้จัดทำ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(นางสาวนันทวัน   เรือนคำ)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นักวิชาการเงินและบัญชีปฏิบัติการ</a:t>
          </a:r>
        </a:p>
      </xdr:txBody>
    </xdr:sp>
    <xdr:clientData/>
  </xdr:twoCellAnchor>
  <xdr:twoCellAnchor>
    <xdr:from>
      <xdr:col>2</xdr:col>
      <xdr:colOff>1495425</xdr:colOff>
      <xdr:row>155</xdr:row>
      <xdr:rowOff>257175</xdr:rowOff>
    </xdr:from>
    <xdr:to>
      <xdr:col>4</xdr:col>
      <xdr:colOff>47625</xdr:colOff>
      <xdr:row>162</xdr:row>
      <xdr:rowOff>57150</xdr:rowOff>
    </xdr:to>
    <xdr:sp>
      <xdr:nvSpPr>
        <xdr:cNvPr id="17" name="Text Box 2"/>
        <xdr:cNvSpPr txBox="1">
          <a:spLocks noChangeArrowheads="1"/>
        </xdr:cNvSpPr>
      </xdr:nvSpPr>
      <xdr:spPr>
        <a:xfrm>
          <a:off x="2181225" y="43700700"/>
          <a:ext cx="227647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ผู้อนุมัติ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(นายสมคิด  จูงวงษ์สุข)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นายกองค์การบริหารส่วนตำบล</a:t>
          </a:r>
        </a:p>
      </xdr:txBody>
    </xdr:sp>
    <xdr:clientData/>
  </xdr:twoCellAnchor>
  <xdr:twoCellAnchor>
    <xdr:from>
      <xdr:col>4</xdr:col>
      <xdr:colOff>57150</xdr:colOff>
      <xdr:row>155</xdr:row>
      <xdr:rowOff>257175</xdr:rowOff>
    </xdr:from>
    <xdr:to>
      <xdr:col>5</xdr:col>
      <xdr:colOff>1219200</xdr:colOff>
      <xdr:row>162</xdr:row>
      <xdr:rowOff>57150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4467225" y="43700700"/>
          <a:ext cx="2343150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ผู้บันทึกบัญชี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(นางอมรรัตน์   นามบุรี)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ผู้อำนวยการกองคลัง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view="pageBreakPreview" zoomScaleSheetLayoutView="100" zoomScalePageLayoutView="0" workbookViewId="0" topLeftCell="A40">
      <selection activeCell="J81" sqref="J81"/>
    </sheetView>
  </sheetViews>
  <sheetFormatPr defaultColWidth="9.140625" defaultRowHeight="21.75"/>
  <cols>
    <col min="1" max="1" width="12.28125" style="1" customWidth="1"/>
    <col min="2" max="2" width="5.00390625" style="1" customWidth="1"/>
    <col min="3" max="3" width="11.57421875" style="1" customWidth="1"/>
    <col min="4" max="4" width="5.00390625" style="1" customWidth="1"/>
    <col min="5" max="5" width="12.28125" style="1" customWidth="1"/>
    <col min="6" max="6" width="5.00390625" style="1" customWidth="1"/>
    <col min="7" max="7" width="15.00390625" style="1" customWidth="1"/>
    <col min="8" max="8" width="34.140625" style="1" customWidth="1"/>
    <col min="9" max="9" width="12.421875" style="1" bestFit="1" customWidth="1"/>
    <col min="10" max="10" width="15.57421875" style="1" customWidth="1"/>
    <col min="11" max="11" width="12.00390625" style="1" bestFit="1" customWidth="1"/>
    <col min="12" max="16384" width="9.140625" style="1" customWidth="1"/>
  </cols>
  <sheetData>
    <row r="1" spans="1:10" ht="24">
      <c r="A1" s="289" t="s">
        <v>333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ht="24">
      <c r="A2" s="291" t="s">
        <v>62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24.75" thickBot="1">
      <c r="A3" s="291" t="s">
        <v>476</v>
      </c>
      <c r="B3" s="291"/>
      <c r="C3" s="291"/>
      <c r="D3" s="291"/>
      <c r="E3" s="291"/>
      <c r="F3" s="291"/>
      <c r="G3" s="291"/>
      <c r="H3" s="291"/>
      <c r="I3" s="291"/>
      <c r="J3" s="291"/>
    </row>
    <row r="4" spans="1:10" ht="24.75" thickTop="1">
      <c r="A4" s="294" t="s">
        <v>1</v>
      </c>
      <c r="B4" s="295"/>
      <c r="C4" s="295"/>
      <c r="D4" s="295"/>
      <c r="E4" s="295"/>
      <c r="F4" s="295"/>
      <c r="G4" s="295"/>
      <c r="H4" s="301" t="s">
        <v>3</v>
      </c>
      <c r="I4" s="146"/>
      <c r="J4" s="147" t="s">
        <v>6</v>
      </c>
    </row>
    <row r="5" spans="1:10" ht="24">
      <c r="A5" s="297" t="s">
        <v>0</v>
      </c>
      <c r="B5" s="298"/>
      <c r="C5" s="297" t="s">
        <v>260</v>
      </c>
      <c r="D5" s="298"/>
      <c r="E5" s="297" t="s">
        <v>40</v>
      </c>
      <c r="F5" s="298"/>
      <c r="G5" s="148" t="s">
        <v>2</v>
      </c>
      <c r="H5" s="302"/>
      <c r="I5" s="149" t="s">
        <v>4</v>
      </c>
      <c r="J5" s="150" t="s">
        <v>63</v>
      </c>
    </row>
    <row r="6" spans="1:10" ht="24">
      <c r="A6" s="292" t="s">
        <v>65</v>
      </c>
      <c r="B6" s="293"/>
      <c r="C6" s="292" t="s">
        <v>261</v>
      </c>
      <c r="D6" s="293"/>
      <c r="E6" s="292" t="s">
        <v>65</v>
      </c>
      <c r="F6" s="293"/>
      <c r="G6" s="151" t="s">
        <v>65</v>
      </c>
      <c r="H6" s="302"/>
      <c r="I6" s="149" t="s">
        <v>5</v>
      </c>
      <c r="J6" s="152" t="s">
        <v>64</v>
      </c>
    </row>
    <row r="7" spans="1:10" ht="24.75" thickBot="1">
      <c r="A7" s="287"/>
      <c r="B7" s="288"/>
      <c r="C7" s="287" t="s">
        <v>262</v>
      </c>
      <c r="D7" s="288"/>
      <c r="E7" s="287"/>
      <c r="F7" s="288"/>
      <c r="G7" s="153"/>
      <c r="H7" s="303"/>
      <c r="I7" s="154"/>
      <c r="J7" s="155" t="s">
        <v>65</v>
      </c>
    </row>
    <row r="8" spans="1:10" ht="22.5" thickTop="1">
      <c r="A8" s="195"/>
      <c r="B8" s="157"/>
      <c r="C8" s="156"/>
      <c r="D8" s="157"/>
      <c r="E8" s="156"/>
      <c r="F8" s="157"/>
      <c r="G8" s="158">
        <v>19541490.1</v>
      </c>
      <c r="H8" s="159" t="s">
        <v>7</v>
      </c>
      <c r="I8" s="160"/>
      <c r="J8" s="161">
        <v>24159132.41</v>
      </c>
    </row>
    <row r="9" spans="1:10" ht="21.75">
      <c r="A9" s="217"/>
      <c r="B9" s="201"/>
      <c r="C9" s="203"/>
      <c r="D9" s="201"/>
      <c r="E9" s="203"/>
      <c r="F9" s="201"/>
      <c r="G9" s="203"/>
      <c r="H9" s="218" t="s">
        <v>273</v>
      </c>
      <c r="I9" s="219"/>
      <c r="J9" s="220"/>
    </row>
    <row r="10" spans="1:10" ht="21.75">
      <c r="A10" s="200">
        <v>179500</v>
      </c>
      <c r="B10" s="201" t="s">
        <v>29</v>
      </c>
      <c r="C10" s="202"/>
      <c r="D10" s="201" t="s">
        <v>29</v>
      </c>
      <c r="E10" s="202"/>
      <c r="F10" s="201" t="s">
        <v>29</v>
      </c>
      <c r="G10" s="203">
        <v>1579.32</v>
      </c>
      <c r="H10" s="204" t="s">
        <v>8</v>
      </c>
      <c r="I10" s="205" t="s">
        <v>263</v>
      </c>
      <c r="J10" s="206">
        <v>653.96</v>
      </c>
    </row>
    <row r="11" spans="1:10" ht="21.75">
      <c r="A11" s="207">
        <v>134600</v>
      </c>
      <c r="B11" s="208">
        <f>G118</f>
        <v>0</v>
      </c>
      <c r="C11" s="209"/>
      <c r="D11" s="208">
        <v>0</v>
      </c>
      <c r="E11" s="209"/>
      <c r="F11" s="208">
        <f>J118</f>
        <v>0</v>
      </c>
      <c r="G11" s="210">
        <v>25902.3</v>
      </c>
      <c r="H11" s="211" t="s">
        <v>9</v>
      </c>
      <c r="I11" s="212" t="s">
        <v>264</v>
      </c>
      <c r="J11" s="213">
        <v>25556.3</v>
      </c>
    </row>
    <row r="12" spans="1:10" ht="21.75">
      <c r="A12" s="207">
        <v>66000</v>
      </c>
      <c r="B12" s="208" t="s">
        <v>29</v>
      </c>
      <c r="C12" s="209"/>
      <c r="D12" s="208" t="s">
        <v>29</v>
      </c>
      <c r="E12" s="209"/>
      <c r="F12" s="208" t="s">
        <v>29</v>
      </c>
      <c r="G12" s="210">
        <v>29959.64</v>
      </c>
      <c r="H12" s="211" t="s">
        <v>10</v>
      </c>
      <c r="I12" s="212" t="s">
        <v>265</v>
      </c>
      <c r="J12" s="213">
        <v>700</v>
      </c>
    </row>
    <row r="13" spans="1:10" ht="21.75">
      <c r="A13" s="207">
        <v>1000</v>
      </c>
      <c r="B13" s="208" t="s">
        <v>29</v>
      </c>
      <c r="C13" s="209"/>
      <c r="D13" s="208" t="s">
        <v>29</v>
      </c>
      <c r="E13" s="209"/>
      <c r="F13" s="208" t="s">
        <v>29</v>
      </c>
      <c r="G13" s="214">
        <v>0</v>
      </c>
      <c r="H13" s="211" t="s">
        <v>11</v>
      </c>
      <c r="I13" s="212" t="s">
        <v>266</v>
      </c>
      <c r="J13" s="213">
        <v>0</v>
      </c>
    </row>
    <row r="14" spans="1:10" ht="21.75">
      <c r="A14" s="207">
        <v>13210000</v>
      </c>
      <c r="B14" s="208" t="s">
        <v>29</v>
      </c>
      <c r="C14" s="209"/>
      <c r="D14" s="208" t="s">
        <v>29</v>
      </c>
      <c r="E14" s="209"/>
      <c r="F14" s="208" t="s">
        <v>29</v>
      </c>
      <c r="G14" s="210">
        <v>2821790.85</v>
      </c>
      <c r="H14" s="211" t="s">
        <v>12</v>
      </c>
      <c r="I14" s="212" t="s">
        <v>267</v>
      </c>
      <c r="J14" s="215">
        <v>1459485.29</v>
      </c>
    </row>
    <row r="15" spans="1:10" ht="21.75">
      <c r="A15" s="207">
        <v>17310000</v>
      </c>
      <c r="B15" s="208" t="s">
        <v>29</v>
      </c>
      <c r="C15" s="209"/>
      <c r="D15" s="208" t="s">
        <v>29</v>
      </c>
      <c r="E15" s="209"/>
      <c r="F15" s="208" t="s">
        <v>29</v>
      </c>
      <c r="G15" s="210">
        <v>5465590</v>
      </c>
      <c r="H15" s="211" t="s">
        <v>30</v>
      </c>
      <c r="I15" s="212" t="s">
        <v>268</v>
      </c>
      <c r="J15" s="213">
        <v>0</v>
      </c>
    </row>
    <row r="16" spans="1:10" ht="21.75">
      <c r="A16" s="207"/>
      <c r="B16" s="208"/>
      <c r="C16" s="209"/>
      <c r="D16" s="208"/>
      <c r="E16" s="209"/>
      <c r="F16" s="208"/>
      <c r="G16" s="210"/>
      <c r="H16" s="211"/>
      <c r="I16" s="216"/>
      <c r="J16" s="213"/>
    </row>
    <row r="17" spans="1:10" ht="21.75">
      <c r="A17" s="207"/>
      <c r="B17" s="208"/>
      <c r="C17" s="209"/>
      <c r="D17" s="208"/>
      <c r="E17" s="209"/>
      <c r="F17" s="208"/>
      <c r="G17" s="210"/>
      <c r="H17" s="211"/>
      <c r="I17" s="216"/>
      <c r="J17" s="213"/>
    </row>
    <row r="18" spans="1:10" ht="21.75">
      <c r="A18" s="207"/>
      <c r="B18" s="208"/>
      <c r="C18" s="209"/>
      <c r="D18" s="208"/>
      <c r="E18" s="209"/>
      <c r="F18" s="208"/>
      <c r="G18" s="210"/>
      <c r="H18" s="211"/>
      <c r="I18" s="216"/>
      <c r="J18" s="213"/>
    </row>
    <row r="19" spans="1:10" ht="21.75">
      <c r="A19" s="207"/>
      <c r="B19" s="208"/>
      <c r="C19" s="209"/>
      <c r="D19" s="208"/>
      <c r="E19" s="209"/>
      <c r="F19" s="208"/>
      <c r="G19" s="210"/>
      <c r="H19" s="211"/>
      <c r="I19" s="216"/>
      <c r="J19" s="213"/>
    </row>
    <row r="20" spans="1:10" ht="21.75">
      <c r="A20" s="207"/>
      <c r="B20" s="208"/>
      <c r="C20" s="209"/>
      <c r="D20" s="208"/>
      <c r="E20" s="209"/>
      <c r="F20" s="208"/>
      <c r="G20" s="210"/>
      <c r="H20" s="211"/>
      <c r="I20" s="216"/>
      <c r="J20" s="213"/>
    </row>
    <row r="21" spans="1:10" ht="21.75">
      <c r="A21" s="197"/>
      <c r="B21" s="163"/>
      <c r="C21" s="166"/>
      <c r="D21" s="163"/>
      <c r="E21" s="166"/>
      <c r="F21" s="163"/>
      <c r="G21" s="162"/>
      <c r="H21" s="167"/>
      <c r="I21" s="164"/>
      <c r="J21" s="164"/>
    </row>
    <row r="22" spans="1:10" ht="22.5" thickBot="1">
      <c r="A22" s="198">
        <f>SUM(A10:A15)</f>
        <v>30901100</v>
      </c>
      <c r="B22" s="171" t="s">
        <v>29</v>
      </c>
      <c r="C22" s="170">
        <f>SUM(C10:C15)</f>
        <v>0</v>
      </c>
      <c r="D22" s="171" t="s">
        <v>29</v>
      </c>
      <c r="E22" s="170">
        <f>SUM(E10:E15)</f>
        <v>0</v>
      </c>
      <c r="F22" s="171" t="s">
        <v>29</v>
      </c>
      <c r="G22" s="172">
        <f>SUM(G10:G21)</f>
        <v>8344822.109999999</v>
      </c>
      <c r="H22" s="173"/>
      <c r="I22" s="174"/>
      <c r="J22" s="172">
        <f>SUM(J10:J15)</f>
        <v>1486395.55</v>
      </c>
    </row>
    <row r="23" spans="1:10" ht="22.5" thickTop="1">
      <c r="A23" s="207"/>
      <c r="B23" s="208"/>
      <c r="C23" s="209"/>
      <c r="D23" s="208"/>
      <c r="E23" s="209"/>
      <c r="F23" s="208"/>
      <c r="G23" s="210"/>
      <c r="H23" s="211" t="s">
        <v>270</v>
      </c>
      <c r="I23" s="216"/>
      <c r="J23" s="213"/>
    </row>
    <row r="24" spans="1:10" ht="21.75">
      <c r="A24" s="207"/>
      <c r="B24" s="208"/>
      <c r="C24" s="209"/>
      <c r="D24" s="208"/>
      <c r="E24" s="209"/>
      <c r="F24" s="208"/>
      <c r="G24" s="210">
        <v>0</v>
      </c>
      <c r="H24" s="211" t="s">
        <v>269</v>
      </c>
      <c r="I24" s="216" t="s">
        <v>271</v>
      </c>
      <c r="J24" s="213">
        <v>0</v>
      </c>
    </row>
    <row r="25" spans="1:10" ht="21.75">
      <c r="A25" s="207"/>
      <c r="B25" s="208"/>
      <c r="C25" s="209"/>
      <c r="D25" s="208"/>
      <c r="E25" s="209"/>
      <c r="F25" s="208"/>
      <c r="G25" s="210">
        <v>304508.79</v>
      </c>
      <c r="H25" s="211" t="s">
        <v>334</v>
      </c>
      <c r="I25" s="216" t="s">
        <v>272</v>
      </c>
      <c r="J25" s="213">
        <v>172221.79</v>
      </c>
    </row>
    <row r="26" spans="1:10" ht="21.75">
      <c r="A26" s="207"/>
      <c r="B26" s="208"/>
      <c r="C26" s="209"/>
      <c r="D26" s="208"/>
      <c r="E26" s="209"/>
      <c r="F26" s="208"/>
      <c r="G26" s="210">
        <v>300000</v>
      </c>
      <c r="H26" s="211" t="s">
        <v>337</v>
      </c>
      <c r="I26" s="215" t="s">
        <v>29</v>
      </c>
      <c r="J26" s="213">
        <v>200000</v>
      </c>
    </row>
    <row r="27" spans="1:10" ht="21.75">
      <c r="A27" s="207"/>
      <c r="B27" s="208"/>
      <c r="C27" s="209"/>
      <c r="D27" s="208"/>
      <c r="E27" s="209"/>
      <c r="F27" s="208"/>
      <c r="G27" s="210">
        <v>0</v>
      </c>
      <c r="H27" s="211" t="s">
        <v>291</v>
      </c>
      <c r="I27" s="216" t="s">
        <v>225</v>
      </c>
      <c r="J27" s="213">
        <v>0</v>
      </c>
    </row>
    <row r="28" spans="1:10" ht="21.75">
      <c r="A28" s="207"/>
      <c r="B28" s="208"/>
      <c r="C28" s="209"/>
      <c r="D28" s="208"/>
      <c r="E28" s="209"/>
      <c r="F28" s="208"/>
      <c r="G28" s="210">
        <v>0</v>
      </c>
      <c r="H28" s="211" t="s">
        <v>292</v>
      </c>
      <c r="I28" s="216" t="s">
        <v>224</v>
      </c>
      <c r="J28" s="213">
        <v>0</v>
      </c>
    </row>
    <row r="29" spans="1:11" ht="21.75">
      <c r="A29" s="207"/>
      <c r="B29" s="208"/>
      <c r="C29" s="209"/>
      <c r="D29" s="208"/>
      <c r="E29" s="209"/>
      <c r="F29" s="208"/>
      <c r="G29" s="210">
        <v>11175</v>
      </c>
      <c r="H29" s="211" t="s">
        <v>335</v>
      </c>
      <c r="I29" s="216" t="s">
        <v>226</v>
      </c>
      <c r="J29" s="213">
        <v>0</v>
      </c>
      <c r="K29" s="18"/>
    </row>
    <row r="30" spans="1:10" ht="21.75">
      <c r="A30" s="207"/>
      <c r="B30" s="208"/>
      <c r="C30" s="209"/>
      <c r="D30" s="208"/>
      <c r="E30" s="209"/>
      <c r="F30" s="208"/>
      <c r="G30" s="210">
        <v>3000</v>
      </c>
      <c r="H30" s="211" t="s">
        <v>336</v>
      </c>
      <c r="I30" s="264">
        <v>5220000</v>
      </c>
      <c r="J30" s="213">
        <v>0</v>
      </c>
    </row>
    <row r="31" spans="1:10" ht="21.75">
      <c r="A31" s="207"/>
      <c r="B31" s="208"/>
      <c r="C31" s="209"/>
      <c r="D31" s="208"/>
      <c r="E31" s="209"/>
      <c r="F31" s="208"/>
      <c r="G31" s="213">
        <v>10800</v>
      </c>
      <c r="H31" s="211" t="s">
        <v>365</v>
      </c>
      <c r="I31" s="264">
        <v>5110700</v>
      </c>
      <c r="J31" s="213">
        <v>0</v>
      </c>
    </row>
    <row r="32" spans="1:11" ht="21.75">
      <c r="A32" s="207"/>
      <c r="B32" s="208"/>
      <c r="C32" s="209"/>
      <c r="D32" s="208"/>
      <c r="E32" s="209"/>
      <c r="F32" s="208"/>
      <c r="G32" s="213">
        <v>2400</v>
      </c>
      <c r="H32" s="211" t="s">
        <v>366</v>
      </c>
      <c r="I32" s="264">
        <v>5110800</v>
      </c>
      <c r="J32" s="213">
        <v>0</v>
      </c>
      <c r="K32" s="18"/>
    </row>
    <row r="33" spans="1:10" ht="21.75">
      <c r="A33" s="207"/>
      <c r="B33" s="208"/>
      <c r="C33" s="209"/>
      <c r="D33" s="208"/>
      <c r="E33" s="209"/>
      <c r="F33" s="208"/>
      <c r="G33" s="210">
        <v>1811.32</v>
      </c>
      <c r="H33" s="211" t="s">
        <v>475</v>
      </c>
      <c r="I33" s="264">
        <v>3100000</v>
      </c>
      <c r="J33" s="213">
        <v>1811.32</v>
      </c>
    </row>
    <row r="34" spans="1:10" ht="21.75">
      <c r="A34" s="207"/>
      <c r="B34" s="208"/>
      <c r="C34" s="209"/>
      <c r="D34" s="208"/>
      <c r="E34" s="209"/>
      <c r="F34" s="208"/>
      <c r="G34" s="210"/>
      <c r="H34" s="211"/>
      <c r="I34" s="264"/>
      <c r="J34" s="213"/>
    </row>
    <row r="35" spans="1:10" ht="21.75">
      <c r="A35" s="207"/>
      <c r="B35" s="208"/>
      <c r="C35" s="209"/>
      <c r="D35" s="208"/>
      <c r="E35" s="209"/>
      <c r="F35" s="208"/>
      <c r="G35" s="210"/>
      <c r="H35" s="211"/>
      <c r="I35" s="216"/>
      <c r="J35" s="213"/>
    </row>
    <row r="36" spans="1:10" ht="21.75">
      <c r="A36" s="207"/>
      <c r="B36" s="208"/>
      <c r="C36" s="209"/>
      <c r="D36" s="208"/>
      <c r="E36" s="209"/>
      <c r="F36" s="208"/>
      <c r="G36" s="210"/>
      <c r="H36" s="211"/>
      <c r="I36" s="216"/>
      <c r="J36" s="213"/>
    </row>
    <row r="37" spans="1:10" ht="21.75">
      <c r="A37" s="197"/>
      <c r="B37" s="163"/>
      <c r="C37" s="166"/>
      <c r="D37" s="163"/>
      <c r="E37" s="166"/>
      <c r="F37" s="163"/>
      <c r="G37" s="162"/>
      <c r="H37" s="176"/>
      <c r="I37" s="177"/>
      <c r="J37" s="165"/>
    </row>
    <row r="38" spans="1:10" ht="22.5" customHeight="1" thickBot="1">
      <c r="A38" s="199">
        <f aca="true" t="shared" si="0" ref="A38:F38">SUM(A23:A37)</f>
        <v>0</v>
      </c>
      <c r="B38" s="172">
        <f t="shared" si="0"/>
        <v>0</v>
      </c>
      <c r="C38" s="172">
        <f t="shared" si="0"/>
        <v>0</v>
      </c>
      <c r="D38" s="172">
        <f t="shared" si="0"/>
        <v>0</v>
      </c>
      <c r="E38" s="172">
        <f t="shared" si="0"/>
        <v>0</v>
      </c>
      <c r="F38" s="172">
        <f t="shared" si="0"/>
        <v>0</v>
      </c>
      <c r="G38" s="172">
        <f>SUM(G23:G37)</f>
        <v>633695.11</v>
      </c>
      <c r="H38" s="299" t="s">
        <v>14</v>
      </c>
      <c r="I38" s="164"/>
      <c r="J38" s="172">
        <f>SUM(J23:J37)</f>
        <v>374033.11000000004</v>
      </c>
    </row>
    <row r="39" spans="1:11" ht="24.75" customHeight="1" thickBot="1" thickTop="1">
      <c r="A39" s="199">
        <f aca="true" t="shared" si="1" ref="A39:F39">SUM(A24:A38)</f>
        <v>0</v>
      </c>
      <c r="B39" s="172">
        <f t="shared" si="1"/>
        <v>0</v>
      </c>
      <c r="C39" s="172">
        <f t="shared" si="1"/>
        <v>0</v>
      </c>
      <c r="D39" s="172">
        <f t="shared" si="1"/>
        <v>0</v>
      </c>
      <c r="E39" s="172">
        <f t="shared" si="1"/>
        <v>0</v>
      </c>
      <c r="F39" s="172">
        <f t="shared" si="1"/>
        <v>0</v>
      </c>
      <c r="G39" s="172">
        <f>+G22+G38</f>
        <v>8978517.219999999</v>
      </c>
      <c r="H39" s="300"/>
      <c r="I39" s="177"/>
      <c r="J39" s="173">
        <f>+J22+J38</f>
        <v>1860428.6600000001</v>
      </c>
      <c r="K39" s="18"/>
    </row>
    <row r="40" spans="1:11" ht="24.75" thickTop="1">
      <c r="A40" s="296"/>
      <c r="B40" s="296"/>
      <c r="C40" s="296"/>
      <c r="D40" s="296"/>
      <c r="E40" s="296"/>
      <c r="F40" s="296"/>
      <c r="G40" s="296"/>
      <c r="H40" s="296"/>
      <c r="I40" s="296"/>
      <c r="J40" s="296"/>
      <c r="K40" s="18"/>
    </row>
    <row r="41" spans="1:11" ht="24">
      <c r="A41" s="196"/>
      <c r="B41" s="178"/>
      <c r="C41" s="178"/>
      <c r="D41" s="178"/>
      <c r="E41" s="178"/>
      <c r="F41" s="178"/>
      <c r="G41" s="178"/>
      <c r="H41" s="178"/>
      <c r="I41" s="178"/>
      <c r="J41" s="178"/>
      <c r="K41" s="18"/>
    </row>
    <row r="42" spans="1:11" ht="24">
      <c r="A42" s="196"/>
      <c r="B42" s="178"/>
      <c r="C42" s="178"/>
      <c r="D42" s="178"/>
      <c r="E42" s="178"/>
      <c r="F42" s="178"/>
      <c r="G42" s="178"/>
      <c r="H42" s="178"/>
      <c r="I42" s="178"/>
      <c r="J42" s="178"/>
      <c r="K42" s="18"/>
    </row>
    <row r="43" spans="1:11" ht="24">
      <c r="A43" s="196"/>
      <c r="B43" s="178"/>
      <c r="C43" s="178"/>
      <c r="D43" s="178"/>
      <c r="E43" s="178"/>
      <c r="F43" s="178"/>
      <c r="G43" s="178"/>
      <c r="H43" s="178"/>
      <c r="I43" s="178"/>
      <c r="J43" s="178"/>
      <c r="K43" s="18"/>
    </row>
    <row r="44" spans="1:11" ht="24">
      <c r="A44" s="196"/>
      <c r="B44" s="178"/>
      <c r="C44" s="178"/>
      <c r="D44" s="178"/>
      <c r="E44" s="178"/>
      <c r="F44" s="178"/>
      <c r="G44" s="178"/>
      <c r="H44" s="178"/>
      <c r="I44" s="178"/>
      <c r="J44" s="178"/>
      <c r="K44" s="18"/>
    </row>
    <row r="45" spans="1:11" ht="24.75" thickBot="1">
      <c r="A45" s="196"/>
      <c r="B45" s="178"/>
      <c r="C45" s="178"/>
      <c r="D45" s="178"/>
      <c r="E45" s="178"/>
      <c r="F45" s="178"/>
      <c r="G45" s="178"/>
      <c r="H45" s="178"/>
      <c r="I45" s="178"/>
      <c r="J45" s="178"/>
      <c r="K45" s="18"/>
    </row>
    <row r="46" spans="1:10" ht="24.75" thickTop="1">
      <c r="A46" s="294" t="s">
        <v>1</v>
      </c>
      <c r="B46" s="295"/>
      <c r="C46" s="295"/>
      <c r="D46" s="295"/>
      <c r="E46" s="295"/>
      <c r="F46" s="295"/>
      <c r="G46" s="295"/>
      <c r="H46" s="301" t="s">
        <v>3</v>
      </c>
      <c r="I46" s="146"/>
      <c r="J46" s="147" t="s">
        <v>6</v>
      </c>
    </row>
    <row r="47" spans="1:10" ht="24">
      <c r="A47" s="297" t="s">
        <v>0</v>
      </c>
      <c r="B47" s="298"/>
      <c r="C47" s="297" t="s">
        <v>260</v>
      </c>
      <c r="D47" s="298"/>
      <c r="E47" s="297" t="s">
        <v>40</v>
      </c>
      <c r="F47" s="298"/>
      <c r="G47" s="148" t="s">
        <v>2</v>
      </c>
      <c r="H47" s="302"/>
      <c r="I47" s="149" t="s">
        <v>4</v>
      </c>
      <c r="J47" s="150" t="s">
        <v>63</v>
      </c>
    </row>
    <row r="48" spans="1:10" ht="24">
      <c r="A48" s="292" t="s">
        <v>65</v>
      </c>
      <c r="B48" s="293"/>
      <c r="C48" s="292" t="s">
        <v>261</v>
      </c>
      <c r="D48" s="293"/>
      <c r="E48" s="292" t="s">
        <v>65</v>
      </c>
      <c r="F48" s="293"/>
      <c r="G48" s="151" t="s">
        <v>65</v>
      </c>
      <c r="H48" s="302"/>
      <c r="I48" s="149" t="s">
        <v>5</v>
      </c>
      <c r="J48" s="152" t="s">
        <v>64</v>
      </c>
    </row>
    <row r="49" spans="1:10" ht="24.75" thickBot="1">
      <c r="A49" s="287"/>
      <c r="B49" s="288"/>
      <c r="C49" s="287" t="s">
        <v>262</v>
      </c>
      <c r="D49" s="288"/>
      <c r="E49" s="287"/>
      <c r="F49" s="288"/>
      <c r="G49" s="153"/>
      <c r="H49" s="303"/>
      <c r="I49" s="154"/>
      <c r="J49" s="155" t="s">
        <v>65</v>
      </c>
    </row>
    <row r="50" spans="1:10" ht="22.5" thickTop="1">
      <c r="A50" s="195"/>
      <c r="B50" s="163"/>
      <c r="C50" s="163"/>
      <c r="D50" s="163"/>
      <c r="E50" s="163"/>
      <c r="F50" s="189"/>
      <c r="G50" s="181"/>
      <c r="H50" s="180" t="s">
        <v>15</v>
      </c>
      <c r="I50" s="164"/>
      <c r="J50" s="181"/>
    </row>
    <row r="51" spans="1:10" ht="21.75">
      <c r="A51" s="207">
        <v>10765660</v>
      </c>
      <c r="B51" s="208">
        <v>0</v>
      </c>
      <c r="C51" s="209"/>
      <c r="D51" s="208"/>
      <c r="E51" s="209"/>
      <c r="F51" s="208"/>
      <c r="G51" s="213">
        <v>1816213</v>
      </c>
      <c r="H51" s="211" t="s">
        <v>16</v>
      </c>
      <c r="I51" s="216" t="s">
        <v>276</v>
      </c>
      <c r="J51" s="213">
        <v>990330</v>
      </c>
    </row>
    <row r="52" spans="1:10" ht="21.75">
      <c r="A52" s="207">
        <v>3953520</v>
      </c>
      <c r="B52" s="208">
        <v>0</v>
      </c>
      <c r="C52" s="209"/>
      <c r="D52" s="208"/>
      <c r="E52" s="209"/>
      <c r="F52" s="208"/>
      <c r="G52" s="213">
        <v>644520</v>
      </c>
      <c r="H52" s="211" t="s">
        <v>31</v>
      </c>
      <c r="I52" s="216" t="s">
        <v>275</v>
      </c>
      <c r="J52" s="213">
        <v>322260</v>
      </c>
    </row>
    <row r="53" spans="1:10" ht="21.75">
      <c r="A53" s="207">
        <v>7977120</v>
      </c>
      <c r="B53" s="208">
        <v>0</v>
      </c>
      <c r="C53" s="209"/>
      <c r="D53" s="208"/>
      <c r="E53" s="209"/>
      <c r="F53" s="208"/>
      <c r="G53" s="213">
        <v>1064165</v>
      </c>
      <c r="H53" s="211" t="s">
        <v>274</v>
      </c>
      <c r="I53" s="216" t="s">
        <v>277</v>
      </c>
      <c r="J53" s="213">
        <v>521940</v>
      </c>
    </row>
    <row r="54" spans="1:10" ht="21.75">
      <c r="A54" s="207">
        <v>633000</v>
      </c>
      <c r="B54" s="208">
        <v>0</v>
      </c>
      <c r="C54" s="209"/>
      <c r="D54" s="208"/>
      <c r="E54" s="209"/>
      <c r="F54" s="208"/>
      <c r="G54" s="213">
        <v>48300</v>
      </c>
      <c r="H54" s="211" t="s">
        <v>17</v>
      </c>
      <c r="I54" s="216" t="s">
        <v>278</v>
      </c>
      <c r="J54" s="213">
        <v>24800</v>
      </c>
    </row>
    <row r="55" spans="1:10" ht="21.75">
      <c r="A55" s="207">
        <v>3520000</v>
      </c>
      <c r="B55" s="208">
        <v>0</v>
      </c>
      <c r="C55" s="209"/>
      <c r="D55" s="208"/>
      <c r="E55" s="209"/>
      <c r="F55" s="208"/>
      <c r="G55" s="213">
        <v>250869</v>
      </c>
      <c r="H55" s="211" t="s">
        <v>18</v>
      </c>
      <c r="I55" s="216" t="s">
        <v>279</v>
      </c>
      <c r="J55" s="213">
        <v>215969</v>
      </c>
    </row>
    <row r="56" spans="1:10" ht="21.75">
      <c r="A56" s="207">
        <v>1835200</v>
      </c>
      <c r="B56" s="208">
        <v>0</v>
      </c>
      <c r="C56" s="209"/>
      <c r="D56" s="208"/>
      <c r="E56" s="209"/>
      <c r="F56" s="208"/>
      <c r="G56" s="213">
        <v>170921.9</v>
      </c>
      <c r="H56" s="211" t="s">
        <v>19</v>
      </c>
      <c r="I56" s="216" t="s">
        <v>280</v>
      </c>
      <c r="J56" s="213">
        <v>142446.9</v>
      </c>
    </row>
    <row r="57" spans="1:10" ht="21.75">
      <c r="A57" s="207">
        <v>425000</v>
      </c>
      <c r="B57" s="208">
        <v>0</v>
      </c>
      <c r="C57" s="209"/>
      <c r="D57" s="208"/>
      <c r="E57" s="209"/>
      <c r="F57" s="208"/>
      <c r="G57" s="213">
        <v>65964.6</v>
      </c>
      <c r="H57" s="211" t="s">
        <v>20</v>
      </c>
      <c r="I57" s="216" t="s">
        <v>281</v>
      </c>
      <c r="J57" s="213">
        <v>33231.12</v>
      </c>
    </row>
    <row r="58" spans="1:10" ht="21.75">
      <c r="A58" s="207">
        <v>96600</v>
      </c>
      <c r="B58" s="208">
        <v>0</v>
      </c>
      <c r="C58" s="209"/>
      <c r="D58" s="208"/>
      <c r="E58" s="209"/>
      <c r="F58" s="208"/>
      <c r="G58" s="213">
        <v>0</v>
      </c>
      <c r="H58" s="211" t="s">
        <v>21</v>
      </c>
      <c r="I58" s="216" t="s">
        <v>282</v>
      </c>
      <c r="J58" s="213">
        <v>0</v>
      </c>
    </row>
    <row r="59" spans="1:10" ht="21.75">
      <c r="A59" s="207">
        <v>20000</v>
      </c>
      <c r="B59" s="208">
        <v>0</v>
      </c>
      <c r="C59" s="209"/>
      <c r="D59" s="208"/>
      <c r="E59" s="209"/>
      <c r="F59" s="208"/>
      <c r="G59" s="210">
        <v>0</v>
      </c>
      <c r="H59" s="211" t="s">
        <v>79</v>
      </c>
      <c r="I59" s="216" t="s">
        <v>284</v>
      </c>
      <c r="J59" s="213">
        <v>0</v>
      </c>
    </row>
    <row r="60" spans="1:10" ht="21.75">
      <c r="A60" s="207">
        <v>1675000</v>
      </c>
      <c r="B60" s="208">
        <v>0</v>
      </c>
      <c r="C60" s="209"/>
      <c r="D60" s="208"/>
      <c r="E60" s="209"/>
      <c r="F60" s="208"/>
      <c r="G60" s="210">
        <v>30000</v>
      </c>
      <c r="H60" s="211" t="s">
        <v>13</v>
      </c>
      <c r="I60" s="216" t="s">
        <v>285</v>
      </c>
      <c r="J60" s="213">
        <v>30000</v>
      </c>
    </row>
    <row r="61" spans="1:10" ht="21.75">
      <c r="A61" s="207">
        <v>0</v>
      </c>
      <c r="B61" s="208">
        <v>0</v>
      </c>
      <c r="C61" s="209"/>
      <c r="D61" s="208"/>
      <c r="E61" s="209"/>
      <c r="F61" s="208"/>
      <c r="G61" s="210">
        <v>0</v>
      </c>
      <c r="H61" s="211" t="s">
        <v>22</v>
      </c>
      <c r="I61" s="216" t="s">
        <v>283</v>
      </c>
      <c r="J61" s="213">
        <v>0</v>
      </c>
    </row>
    <row r="62" spans="1:10" ht="21.75">
      <c r="A62" s="162"/>
      <c r="B62" s="163"/>
      <c r="C62" s="162"/>
      <c r="D62" s="163"/>
      <c r="E62" s="162"/>
      <c r="F62" s="163"/>
      <c r="G62" s="190"/>
      <c r="H62" s="176"/>
      <c r="I62" s="177"/>
      <c r="J62" s="168"/>
    </row>
    <row r="63" spans="1:10" ht="22.5" thickBot="1">
      <c r="A63" s="194">
        <f>SUM(A50:A60)</f>
        <v>30901100</v>
      </c>
      <c r="B63" s="174" t="s">
        <v>29</v>
      </c>
      <c r="C63" s="174"/>
      <c r="D63" s="174"/>
      <c r="E63" s="174"/>
      <c r="F63" s="174"/>
      <c r="G63" s="173">
        <f>SUM(G50:G62)</f>
        <v>4090953.5</v>
      </c>
      <c r="H63" s="176"/>
      <c r="I63" s="177"/>
      <c r="J63" s="172">
        <f>SUM(J50:J62)</f>
        <v>2280977.02</v>
      </c>
    </row>
    <row r="64" spans="1:10" ht="21" customHeight="1" thickTop="1">
      <c r="A64" s="169"/>
      <c r="B64" s="163"/>
      <c r="C64" s="162"/>
      <c r="D64" s="163"/>
      <c r="E64" s="162"/>
      <c r="F64" s="163"/>
      <c r="G64" s="247"/>
      <c r="H64" s="211" t="s">
        <v>270</v>
      </c>
      <c r="I64" s="216"/>
      <c r="J64" s="244"/>
    </row>
    <row r="65" spans="1:10" ht="21" customHeight="1">
      <c r="A65" s="207"/>
      <c r="B65" s="208"/>
      <c r="C65" s="209"/>
      <c r="D65" s="208"/>
      <c r="E65" s="209"/>
      <c r="F65" s="208"/>
      <c r="G65" s="245">
        <v>0</v>
      </c>
      <c r="H65" s="211" t="s">
        <v>269</v>
      </c>
      <c r="I65" s="216" t="s">
        <v>271</v>
      </c>
      <c r="J65" s="244">
        <v>0</v>
      </c>
    </row>
    <row r="66" spans="1:10" ht="20.25" customHeight="1">
      <c r="A66" s="207"/>
      <c r="B66" s="208"/>
      <c r="C66" s="209"/>
      <c r="D66" s="208"/>
      <c r="E66" s="209"/>
      <c r="F66" s="208"/>
      <c r="G66" s="210">
        <v>295494.97</v>
      </c>
      <c r="H66" s="211" t="s">
        <v>334</v>
      </c>
      <c r="I66" s="216" t="s">
        <v>272</v>
      </c>
      <c r="J66" s="213">
        <v>153370.78</v>
      </c>
    </row>
    <row r="67" spans="1:10" ht="20.25" customHeight="1">
      <c r="A67" s="207"/>
      <c r="B67" s="208"/>
      <c r="C67" s="209"/>
      <c r="D67" s="208"/>
      <c r="E67" s="209"/>
      <c r="F67" s="208"/>
      <c r="G67" s="210">
        <v>668345.58</v>
      </c>
      <c r="H67" s="211" t="s">
        <v>338</v>
      </c>
      <c r="I67" s="216" t="s">
        <v>289</v>
      </c>
      <c r="J67" s="213">
        <v>220000</v>
      </c>
    </row>
    <row r="68" spans="1:10" ht="21.75">
      <c r="A68" s="207"/>
      <c r="B68" s="208"/>
      <c r="C68" s="209"/>
      <c r="D68" s="208"/>
      <c r="E68" s="209"/>
      <c r="F68" s="208"/>
      <c r="G68" s="210">
        <v>200000</v>
      </c>
      <c r="H68" s="211" t="s">
        <v>339</v>
      </c>
      <c r="I68" s="215" t="s">
        <v>29</v>
      </c>
      <c r="J68" s="213">
        <v>100000</v>
      </c>
    </row>
    <row r="69" spans="1:11" ht="21.75">
      <c r="A69" s="207"/>
      <c r="B69" s="208"/>
      <c r="C69" s="209"/>
      <c r="D69" s="208"/>
      <c r="E69" s="209"/>
      <c r="F69" s="208"/>
      <c r="G69" s="210">
        <v>0</v>
      </c>
      <c r="H69" s="211" t="s">
        <v>23</v>
      </c>
      <c r="I69" s="216" t="s">
        <v>299</v>
      </c>
      <c r="J69" s="213">
        <v>0</v>
      </c>
      <c r="K69" s="8"/>
    </row>
    <row r="70" spans="1:10" ht="20.25" customHeight="1">
      <c r="A70" s="207"/>
      <c r="B70" s="208"/>
      <c r="C70" s="209"/>
      <c r="D70" s="208"/>
      <c r="E70" s="209"/>
      <c r="F70" s="208"/>
      <c r="G70" s="210">
        <v>0</v>
      </c>
      <c r="H70" s="211" t="s">
        <v>310</v>
      </c>
      <c r="I70" s="216" t="s">
        <v>311</v>
      </c>
      <c r="J70" s="213">
        <v>0</v>
      </c>
    </row>
    <row r="71" spans="1:10" ht="20.25" customHeight="1">
      <c r="A71" s="207"/>
      <c r="B71" s="208"/>
      <c r="C71" s="209"/>
      <c r="D71" s="208"/>
      <c r="E71" s="209"/>
      <c r="F71" s="208"/>
      <c r="G71" s="210">
        <v>0</v>
      </c>
      <c r="H71" s="211" t="s">
        <v>316</v>
      </c>
      <c r="I71" s="216" t="s">
        <v>317</v>
      </c>
      <c r="J71" s="213">
        <v>0</v>
      </c>
    </row>
    <row r="72" spans="1:10" ht="20.25" customHeight="1">
      <c r="A72" s="207"/>
      <c r="B72" s="208"/>
      <c r="C72" s="209"/>
      <c r="D72" s="208"/>
      <c r="E72" s="209"/>
      <c r="F72" s="208"/>
      <c r="G72" s="210"/>
      <c r="H72" s="211"/>
      <c r="I72" s="216"/>
      <c r="J72" s="213">
        <v>0</v>
      </c>
    </row>
    <row r="73" spans="1:10" ht="20.25" customHeight="1">
      <c r="A73" s="207"/>
      <c r="B73" s="208"/>
      <c r="C73" s="209"/>
      <c r="D73" s="208"/>
      <c r="E73" s="209"/>
      <c r="F73" s="208"/>
      <c r="G73" s="210"/>
      <c r="H73" s="211"/>
      <c r="I73" s="216"/>
      <c r="J73" s="213">
        <v>0</v>
      </c>
    </row>
    <row r="74" spans="1:10" ht="19.5" customHeight="1">
      <c r="A74" s="207"/>
      <c r="B74" s="208"/>
      <c r="C74" s="209"/>
      <c r="D74" s="208"/>
      <c r="E74" s="209"/>
      <c r="F74" s="208"/>
      <c r="G74" s="210"/>
      <c r="H74" s="211"/>
      <c r="I74" s="216"/>
      <c r="J74" s="213">
        <v>0</v>
      </c>
    </row>
    <row r="75" spans="1:10" ht="21.75">
      <c r="A75" s="191"/>
      <c r="B75" s="192"/>
      <c r="C75" s="193"/>
      <c r="D75" s="192"/>
      <c r="E75" s="193"/>
      <c r="F75" s="192"/>
      <c r="G75" s="164"/>
      <c r="H75" s="175"/>
      <c r="I75" s="164"/>
      <c r="J75" s="246"/>
    </row>
    <row r="76" spans="1:10" ht="20.25" customHeight="1" thickBot="1">
      <c r="A76" s="175"/>
      <c r="B76" s="175"/>
      <c r="C76" s="175"/>
      <c r="D76" s="175"/>
      <c r="E76" s="175"/>
      <c r="F76" s="175"/>
      <c r="G76" s="172">
        <f>SUM(G64:G75)</f>
        <v>1163840.5499999998</v>
      </c>
      <c r="H76" s="179"/>
      <c r="I76" s="164"/>
      <c r="J76" s="172">
        <f>SUM(J64:J75)</f>
        <v>473370.78</v>
      </c>
    </row>
    <row r="77" spans="1:11" ht="20.25" customHeight="1" thickTop="1">
      <c r="A77" s="183"/>
      <c r="B77" s="175"/>
      <c r="C77" s="175"/>
      <c r="D77" s="175"/>
      <c r="E77" s="175"/>
      <c r="F77" s="175"/>
      <c r="G77" s="173">
        <f>+G76+G63</f>
        <v>5254794.05</v>
      </c>
      <c r="H77" s="174" t="s">
        <v>24</v>
      </c>
      <c r="I77" s="174"/>
      <c r="J77" s="173">
        <f>+J76+J63</f>
        <v>2754347.8</v>
      </c>
      <c r="K77" s="18"/>
    </row>
    <row r="78" spans="1:11" ht="18.75" customHeight="1">
      <c r="A78" s="175"/>
      <c r="B78" s="175"/>
      <c r="C78" s="175"/>
      <c r="D78" s="175"/>
      <c r="E78" s="175"/>
      <c r="F78" s="175"/>
      <c r="G78" s="165">
        <f>+G39-G77</f>
        <v>3723723.169999999</v>
      </c>
      <c r="H78" s="179" t="s">
        <v>25</v>
      </c>
      <c r="I78" s="164"/>
      <c r="J78" s="168">
        <v>0</v>
      </c>
      <c r="K78" s="18"/>
    </row>
    <row r="79" spans="1:10" ht="18.75" customHeight="1">
      <c r="A79" s="175"/>
      <c r="B79" s="175"/>
      <c r="C79" s="175"/>
      <c r="D79" s="175"/>
      <c r="E79" s="175"/>
      <c r="F79" s="175"/>
      <c r="G79" s="165"/>
      <c r="H79" s="179" t="s">
        <v>26</v>
      </c>
      <c r="I79" s="164"/>
      <c r="J79" s="168"/>
    </row>
    <row r="80" spans="1:10" ht="19.5" customHeight="1">
      <c r="A80" s="175"/>
      <c r="B80" s="175"/>
      <c r="C80" s="175"/>
      <c r="D80" s="175"/>
      <c r="E80" s="175"/>
      <c r="F80" s="175"/>
      <c r="G80" s="168">
        <v>0</v>
      </c>
      <c r="H80" s="179" t="s">
        <v>27</v>
      </c>
      <c r="I80" s="164"/>
      <c r="J80" s="168">
        <f>+J39-J77</f>
        <v>-893919.1399999997</v>
      </c>
    </row>
    <row r="81" spans="1:11" ht="19.5" customHeight="1">
      <c r="A81" s="182"/>
      <c r="B81" s="182"/>
      <c r="C81" s="182"/>
      <c r="D81" s="182"/>
      <c r="E81" s="182"/>
      <c r="F81" s="182"/>
      <c r="G81" s="173">
        <f>+G8+G78+G80</f>
        <v>23265213.27</v>
      </c>
      <c r="H81" s="179" t="s">
        <v>28</v>
      </c>
      <c r="I81" s="177"/>
      <c r="J81" s="174">
        <f>+J8+J80+J78</f>
        <v>23265213.27</v>
      </c>
      <c r="K81" s="8"/>
    </row>
    <row r="82" spans="1:10" ht="19.5" customHeight="1">
      <c r="A82" s="184"/>
      <c r="B82" s="184"/>
      <c r="C82" s="184"/>
      <c r="D82" s="184"/>
      <c r="E82" s="184"/>
      <c r="F82" s="184"/>
      <c r="G82" s="185"/>
      <c r="H82" s="186"/>
      <c r="I82" s="187"/>
      <c r="J82" s="179"/>
    </row>
    <row r="83" spans="1:10" ht="19.5" customHeight="1">
      <c r="A83" s="184"/>
      <c r="B83" s="184"/>
      <c r="C83" s="184"/>
      <c r="D83" s="184"/>
      <c r="E83" s="184"/>
      <c r="F83" s="184"/>
      <c r="G83" s="185"/>
      <c r="H83" s="249">
        <f>+G81-J81</f>
        <v>0</v>
      </c>
      <c r="I83" s="187"/>
      <c r="J83" s="179"/>
    </row>
    <row r="84" spans="1:10" ht="19.5" customHeight="1">
      <c r="A84" s="184"/>
      <c r="B84" s="184"/>
      <c r="C84" s="184"/>
      <c r="D84" s="184"/>
      <c r="E84" s="184"/>
      <c r="F84" s="184"/>
      <c r="G84" s="185"/>
      <c r="H84" s="186"/>
      <c r="I84" s="187"/>
      <c r="J84" s="179"/>
    </row>
    <row r="85" spans="1:10" ht="21.75">
      <c r="A85" s="286" t="s">
        <v>286</v>
      </c>
      <c r="B85" s="286"/>
      <c r="C85" s="286"/>
      <c r="D85" s="286"/>
      <c r="E85" s="286"/>
      <c r="F85" s="286"/>
      <c r="G85" s="286"/>
      <c r="H85" s="286"/>
      <c r="I85" s="286"/>
      <c r="J85" s="286"/>
    </row>
    <row r="86" spans="1:10" s="7" customFormat="1" ht="21.75">
      <c r="A86" s="188" t="s">
        <v>340</v>
      </c>
      <c r="B86" s="188"/>
      <c r="C86" s="188"/>
      <c r="D86" s="188"/>
      <c r="E86" s="188"/>
      <c r="F86" s="188"/>
      <c r="G86" s="188"/>
      <c r="H86" s="188"/>
      <c r="I86" s="188"/>
      <c r="J86" s="188"/>
    </row>
    <row r="87" spans="1:10" ht="21.75">
      <c r="A87" s="184" t="s">
        <v>341</v>
      </c>
      <c r="B87" s="184"/>
      <c r="C87" s="184"/>
      <c r="D87" s="184"/>
      <c r="E87" s="184"/>
      <c r="F87" s="184"/>
      <c r="G87" s="184"/>
      <c r="H87" s="184"/>
      <c r="I87" s="184"/>
      <c r="J87" s="182"/>
    </row>
    <row r="88" spans="1:10" ht="14.25" customHeight="1">
      <c r="A88" s="184"/>
      <c r="B88" s="184"/>
      <c r="C88" s="184"/>
      <c r="D88" s="184"/>
      <c r="E88" s="184"/>
      <c r="F88" s="184"/>
      <c r="G88" s="184"/>
      <c r="H88" s="184"/>
      <c r="I88" s="184"/>
      <c r="J88" s="184"/>
    </row>
    <row r="89" spans="7:10" ht="20.25" customHeight="1">
      <c r="G89" s="18"/>
      <c r="J89" s="18"/>
    </row>
    <row r="90" ht="19.5" customHeight="1">
      <c r="J90" s="18"/>
    </row>
    <row r="91" ht="19.5" customHeight="1">
      <c r="J91" s="18"/>
    </row>
    <row r="93" ht="21">
      <c r="J93" s="8"/>
    </row>
    <row r="94" ht="21">
      <c r="J94" s="18"/>
    </row>
    <row r="106" ht="21" customHeight="1"/>
    <row r="107" ht="20.25" customHeight="1"/>
    <row r="108" ht="20.25" customHeight="1"/>
    <row r="109" ht="20.25" customHeight="1"/>
    <row r="112" ht="20.25" customHeight="1"/>
    <row r="113" ht="20.25" customHeight="1"/>
    <row r="114" ht="20.25" customHeight="1"/>
    <row r="115" ht="20.25" customHeight="1"/>
    <row r="116" ht="19.5" customHeight="1"/>
    <row r="120" ht="20.25" customHeight="1"/>
    <row r="121" ht="20.25" customHeight="1"/>
    <row r="122" ht="18.75" customHeight="1"/>
    <row r="123" ht="18.75" customHeight="1"/>
    <row r="124" ht="19.5" customHeight="1"/>
    <row r="125" ht="19.5" customHeight="1"/>
    <row r="126" ht="19.5" customHeight="1"/>
    <row r="128" spans="1:10" s="7" customFormat="1" ht="21">
      <c r="A128" s="1"/>
      <c r="B128" s="1"/>
      <c r="C128" s="1"/>
      <c r="D128" s="1"/>
      <c r="E128" s="1"/>
      <c r="F128" s="1"/>
      <c r="G128" s="1"/>
      <c r="H128" s="1"/>
      <c r="I128" s="1"/>
      <c r="J128" s="1"/>
    </row>
  </sheetData>
  <sheetProtection/>
  <mergeCells count="28">
    <mergeCell ref="A46:G46"/>
    <mergeCell ref="H46:H49"/>
    <mergeCell ref="A47:B47"/>
    <mergeCell ref="C47:D47"/>
    <mergeCell ref="E47:F47"/>
    <mergeCell ref="A48:B48"/>
    <mergeCell ref="C48:D48"/>
    <mergeCell ref="E48:F48"/>
    <mergeCell ref="A40:J40"/>
    <mergeCell ref="A5:B5"/>
    <mergeCell ref="A7:B7"/>
    <mergeCell ref="C5:D5"/>
    <mergeCell ref="C6:D6"/>
    <mergeCell ref="C7:D7"/>
    <mergeCell ref="E5:F5"/>
    <mergeCell ref="E7:F7"/>
    <mergeCell ref="H38:H39"/>
    <mergeCell ref="H4:H7"/>
    <mergeCell ref="A85:J85"/>
    <mergeCell ref="A49:B49"/>
    <mergeCell ref="C49:D49"/>
    <mergeCell ref="E49:F49"/>
    <mergeCell ref="A1:J1"/>
    <mergeCell ref="A2:J2"/>
    <mergeCell ref="A3:J3"/>
    <mergeCell ref="A6:B6"/>
    <mergeCell ref="A4:G4"/>
    <mergeCell ref="E6:F6"/>
  </mergeCells>
  <printOptions/>
  <pageMargins left="0.03937007874015748" right="0.03937007874015748" top="0.31496062992125984" bottom="0.2362204724409449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0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74" sqref="D74"/>
    </sheetView>
  </sheetViews>
  <sheetFormatPr defaultColWidth="9.140625" defaultRowHeight="21.75"/>
  <cols>
    <col min="1" max="1" width="38.7109375" style="37" customWidth="1"/>
    <col min="2" max="2" width="13.140625" style="76" bestFit="1" customWidth="1"/>
    <col min="3" max="3" width="11.57421875" style="76" customWidth="1"/>
    <col min="4" max="4" width="12.57421875" style="76" bestFit="1" customWidth="1"/>
    <col min="5" max="5" width="11.57421875" style="76" bestFit="1" customWidth="1"/>
    <col min="6" max="6" width="11.00390625" style="76" customWidth="1"/>
    <col min="7" max="8" width="11.57421875" style="76" bestFit="1" customWidth="1"/>
    <col min="9" max="9" width="11.00390625" style="76" bestFit="1" customWidth="1"/>
    <col min="10" max="10" width="11.140625" style="76" bestFit="1" customWidth="1"/>
    <col min="11" max="11" width="11.57421875" style="76" bestFit="1" customWidth="1"/>
    <col min="12" max="12" width="12.8515625" style="76" bestFit="1" customWidth="1"/>
    <col min="13" max="13" width="11.00390625" style="76" bestFit="1" customWidth="1"/>
    <col min="14" max="14" width="10.00390625" style="76" bestFit="1" customWidth="1"/>
    <col min="15" max="15" width="11.57421875" style="76" bestFit="1" customWidth="1"/>
    <col min="16" max="17" width="11.00390625" style="76" bestFit="1" customWidth="1"/>
    <col min="18" max="18" width="8.28125" style="76" customWidth="1"/>
    <col min="19" max="19" width="12.421875" style="76" bestFit="1" customWidth="1"/>
    <col min="20" max="20" width="14.140625" style="76" customWidth="1"/>
    <col min="21" max="21" width="11.00390625" style="37" bestFit="1" customWidth="1"/>
    <col min="22" max="22" width="12.421875" style="37" bestFit="1" customWidth="1"/>
    <col min="23" max="23" width="23.00390625" style="37" customWidth="1"/>
    <col min="24" max="16384" width="9.140625" style="37" customWidth="1"/>
  </cols>
  <sheetData>
    <row r="1" spans="1:20" ht="21.75">
      <c r="A1" s="334" t="s">
        <v>102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</row>
    <row r="2" spans="1:20" ht="21.75">
      <c r="A2" s="334" t="s">
        <v>103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</row>
    <row r="3" spans="1:20" ht="21.75">
      <c r="A3" s="335" t="s">
        <v>328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</row>
    <row r="4" spans="1:20" ht="21.75">
      <c r="A4" s="81" t="s">
        <v>104</v>
      </c>
      <c r="B4" s="329" t="s">
        <v>105</v>
      </c>
      <c r="C4" s="330"/>
      <c r="D4" s="330"/>
      <c r="E4" s="329" t="s">
        <v>106</v>
      </c>
      <c r="F4" s="331"/>
      <c r="G4" s="330" t="s">
        <v>107</v>
      </c>
      <c r="H4" s="330"/>
      <c r="I4" s="82" t="s">
        <v>108</v>
      </c>
      <c r="J4" s="329" t="s">
        <v>109</v>
      </c>
      <c r="K4" s="331"/>
      <c r="L4" s="82" t="s">
        <v>110</v>
      </c>
      <c r="M4" s="329" t="s">
        <v>111</v>
      </c>
      <c r="N4" s="330"/>
      <c r="O4" s="329" t="s">
        <v>112</v>
      </c>
      <c r="P4" s="330"/>
      <c r="Q4" s="331"/>
      <c r="R4" s="82" t="s">
        <v>113</v>
      </c>
      <c r="S4" s="83" t="s">
        <v>114</v>
      </c>
      <c r="T4" s="332" t="s">
        <v>40</v>
      </c>
    </row>
    <row r="5" spans="1:20" ht="21.75">
      <c r="A5" s="84" t="s">
        <v>115</v>
      </c>
      <c r="B5" s="83" t="s">
        <v>116</v>
      </c>
      <c r="C5" s="83" t="s">
        <v>117</v>
      </c>
      <c r="D5" s="83" t="s">
        <v>118</v>
      </c>
      <c r="E5" s="85" t="s">
        <v>119</v>
      </c>
      <c r="F5" s="85" t="s">
        <v>120</v>
      </c>
      <c r="G5" s="85" t="s">
        <v>121</v>
      </c>
      <c r="H5" s="85" t="s">
        <v>122</v>
      </c>
      <c r="I5" s="85" t="s">
        <v>123</v>
      </c>
      <c r="J5" s="83" t="s">
        <v>124</v>
      </c>
      <c r="K5" s="83" t="s">
        <v>125</v>
      </c>
      <c r="L5" s="83" t="s">
        <v>126</v>
      </c>
      <c r="M5" s="85" t="s">
        <v>127</v>
      </c>
      <c r="N5" s="85" t="s">
        <v>128</v>
      </c>
      <c r="O5" s="85" t="s">
        <v>129</v>
      </c>
      <c r="P5" s="85" t="s">
        <v>130</v>
      </c>
      <c r="Q5" s="85" t="s">
        <v>131</v>
      </c>
      <c r="R5" s="85" t="s">
        <v>132</v>
      </c>
      <c r="S5" s="85" t="s">
        <v>133</v>
      </c>
      <c r="T5" s="333"/>
    </row>
    <row r="6" spans="1:20" ht="21.75">
      <c r="A6" s="86" t="s">
        <v>134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</row>
    <row r="7" spans="1:20" ht="21.75">
      <c r="A7" s="88" t="s">
        <v>252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>
        <v>12640</v>
      </c>
      <c r="T7" s="87"/>
    </row>
    <row r="8" spans="1:20" ht="21.75">
      <c r="A8" s="89" t="s">
        <v>253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>
        <v>332300</v>
      </c>
      <c r="T8" s="87"/>
    </row>
    <row r="9" spans="1:20" ht="21.75">
      <c r="A9" s="89" t="s">
        <v>254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>
        <v>133600</v>
      </c>
      <c r="T9" s="87"/>
    </row>
    <row r="10" spans="1:20" ht="21.75">
      <c r="A10" s="89" t="s">
        <v>255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</row>
    <row r="11" spans="1:20" ht="21.75">
      <c r="A11" s="88" t="s">
        <v>256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</row>
    <row r="12" spans="1:20" ht="21.75">
      <c r="A12" s="88" t="s">
        <v>257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1:20" ht="21.75">
      <c r="A13" s="88" t="s">
        <v>258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1:20" ht="21.75">
      <c r="A14" s="88" t="s">
        <v>259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>
        <v>0</v>
      </c>
      <c r="T14" s="87"/>
    </row>
    <row r="15" spans="1:20" ht="21.75">
      <c r="A15" s="90" t="s">
        <v>135</v>
      </c>
      <c r="B15" s="87">
        <f aca="true" t="shared" si="0" ref="B15:R15">SUM(B7:B14)</f>
        <v>0</v>
      </c>
      <c r="C15" s="87">
        <f t="shared" si="0"/>
        <v>0</v>
      </c>
      <c r="D15" s="87">
        <f t="shared" si="0"/>
        <v>0</v>
      </c>
      <c r="E15" s="87">
        <f t="shared" si="0"/>
        <v>0</v>
      </c>
      <c r="F15" s="87">
        <f t="shared" si="0"/>
        <v>0</v>
      </c>
      <c r="G15" s="87">
        <f t="shared" si="0"/>
        <v>0</v>
      </c>
      <c r="H15" s="87">
        <f t="shared" si="0"/>
        <v>0</v>
      </c>
      <c r="I15" s="87">
        <f t="shared" si="0"/>
        <v>0</v>
      </c>
      <c r="J15" s="87">
        <f t="shared" si="0"/>
        <v>0</v>
      </c>
      <c r="K15" s="87">
        <f t="shared" si="0"/>
        <v>0</v>
      </c>
      <c r="L15" s="87">
        <f t="shared" si="0"/>
        <v>0</v>
      </c>
      <c r="M15" s="87">
        <f t="shared" si="0"/>
        <v>0</v>
      </c>
      <c r="N15" s="87">
        <f t="shared" si="0"/>
        <v>0</v>
      </c>
      <c r="O15" s="87">
        <f t="shared" si="0"/>
        <v>0</v>
      </c>
      <c r="P15" s="87">
        <f t="shared" si="0"/>
        <v>0</v>
      </c>
      <c r="Q15" s="87">
        <f t="shared" si="0"/>
        <v>0</v>
      </c>
      <c r="R15" s="87">
        <f t="shared" si="0"/>
        <v>0</v>
      </c>
      <c r="S15" s="87">
        <f>SUM(S6:S14)</f>
        <v>478540</v>
      </c>
      <c r="T15" s="87">
        <f>SUM(B15:S15)</f>
        <v>478540</v>
      </c>
    </row>
    <row r="16" spans="1:20" ht="21.75">
      <c r="A16" s="91" t="s">
        <v>136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5252691</v>
      </c>
      <c r="T16" s="92">
        <f>SUM(B16:S16)</f>
        <v>5252691</v>
      </c>
    </row>
    <row r="17" spans="1:21" ht="21.75">
      <c r="A17" s="93" t="s">
        <v>137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75"/>
    </row>
    <row r="18" spans="1:20" ht="21.75">
      <c r="A18" s="88" t="s">
        <v>138</v>
      </c>
      <c r="B18" s="87">
        <v>42840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1:20" ht="21.75">
      <c r="A19" s="88" t="s">
        <v>139</v>
      </c>
      <c r="B19" s="87">
        <v>3510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1:20" ht="21.75">
      <c r="A20" s="88" t="s">
        <v>140</v>
      </c>
      <c r="B20" s="87">
        <v>3510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1:20" ht="21.75">
      <c r="A21" s="88" t="s">
        <v>141</v>
      </c>
      <c r="B21" s="87">
        <v>7200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1:20" ht="21.75">
      <c r="A22" s="88" t="s">
        <v>142</v>
      </c>
      <c r="B22" s="87">
        <v>121200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1:20" ht="21.75">
      <c r="A23" s="90" t="s">
        <v>135</v>
      </c>
      <c r="B23" s="87">
        <f>SUM(B18:B22)</f>
        <v>178260</v>
      </c>
      <c r="C23" s="87">
        <f aca="true" t="shared" si="1" ref="C23:S23">SUM(C18:C22)</f>
        <v>0</v>
      </c>
      <c r="D23" s="87">
        <f t="shared" si="1"/>
        <v>0</v>
      </c>
      <c r="E23" s="87">
        <f t="shared" si="1"/>
        <v>0</v>
      </c>
      <c r="F23" s="87">
        <f t="shared" si="1"/>
        <v>0</v>
      </c>
      <c r="G23" s="87">
        <f t="shared" si="1"/>
        <v>0</v>
      </c>
      <c r="H23" s="87">
        <f t="shared" si="1"/>
        <v>0</v>
      </c>
      <c r="I23" s="87">
        <f t="shared" si="1"/>
        <v>0</v>
      </c>
      <c r="J23" s="87">
        <f t="shared" si="1"/>
        <v>0</v>
      </c>
      <c r="K23" s="87">
        <f t="shared" si="1"/>
        <v>0</v>
      </c>
      <c r="L23" s="87">
        <f t="shared" si="1"/>
        <v>0</v>
      </c>
      <c r="M23" s="87">
        <f t="shared" si="1"/>
        <v>0</v>
      </c>
      <c r="N23" s="87">
        <f t="shared" si="1"/>
        <v>0</v>
      </c>
      <c r="O23" s="87">
        <f t="shared" si="1"/>
        <v>0</v>
      </c>
      <c r="P23" s="87">
        <f t="shared" si="1"/>
        <v>0</v>
      </c>
      <c r="Q23" s="87">
        <f t="shared" si="1"/>
        <v>0</v>
      </c>
      <c r="R23" s="87">
        <f t="shared" si="1"/>
        <v>0</v>
      </c>
      <c r="S23" s="87">
        <f t="shared" si="1"/>
        <v>0</v>
      </c>
      <c r="T23" s="87">
        <f>SUM(B23:S23)</f>
        <v>178260</v>
      </c>
    </row>
    <row r="24" spans="1:20" ht="21.75">
      <c r="A24" s="91" t="s">
        <v>136</v>
      </c>
      <c r="B24" s="92">
        <v>2139120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>
        <f>SUM(B24:S24)</f>
        <v>2139120</v>
      </c>
    </row>
    <row r="25" spans="1:22" ht="21.75">
      <c r="A25" s="93" t="s">
        <v>143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V25" s="75"/>
    </row>
    <row r="26" spans="1:20" ht="21.75">
      <c r="A26" s="88" t="s">
        <v>144</v>
      </c>
      <c r="B26" s="87">
        <v>92180</v>
      </c>
      <c r="C26" s="87">
        <v>21140</v>
      </c>
      <c r="D26" s="87">
        <v>25470</v>
      </c>
      <c r="E26" s="87"/>
      <c r="F26" s="87"/>
      <c r="G26" s="87">
        <v>65880</v>
      </c>
      <c r="H26" s="87"/>
      <c r="I26" s="87"/>
      <c r="J26" s="87">
        <v>18840</v>
      </c>
      <c r="K26" s="87"/>
      <c r="L26" s="87">
        <v>30220</v>
      </c>
      <c r="M26" s="87"/>
      <c r="N26" s="87"/>
      <c r="O26" s="87"/>
      <c r="P26" s="87"/>
      <c r="Q26" s="87"/>
      <c r="R26" s="87"/>
      <c r="S26" s="87"/>
      <c r="T26" s="87"/>
    </row>
    <row r="27" spans="1:20" ht="21.75">
      <c r="A27" s="88" t="s">
        <v>145</v>
      </c>
      <c r="B27" s="87">
        <v>7000</v>
      </c>
      <c r="C27" s="87">
        <v>0</v>
      </c>
      <c r="D27" s="87">
        <v>0</v>
      </c>
      <c r="E27" s="87"/>
      <c r="F27" s="87"/>
      <c r="G27" s="87">
        <v>0</v>
      </c>
      <c r="H27" s="87"/>
      <c r="I27" s="87"/>
      <c r="J27" s="87">
        <v>0</v>
      </c>
      <c r="K27" s="87"/>
      <c r="L27" s="87">
        <v>0</v>
      </c>
      <c r="M27" s="87"/>
      <c r="N27" s="87"/>
      <c r="O27" s="87"/>
      <c r="P27" s="87"/>
      <c r="Q27" s="87"/>
      <c r="R27" s="87"/>
      <c r="S27" s="87"/>
      <c r="T27" s="87"/>
    </row>
    <row r="28" spans="1:20" ht="21.75">
      <c r="A28" s="88" t="s">
        <v>146</v>
      </c>
      <c r="B28" s="87">
        <v>10500</v>
      </c>
      <c r="C28" s="87">
        <v>0</v>
      </c>
      <c r="D28" s="87">
        <v>0</v>
      </c>
      <c r="E28" s="87"/>
      <c r="F28" s="87"/>
      <c r="G28" s="87">
        <v>3500</v>
      </c>
      <c r="H28" s="87"/>
      <c r="I28" s="87"/>
      <c r="J28" s="87">
        <v>0</v>
      </c>
      <c r="K28" s="87"/>
      <c r="L28" s="87">
        <v>3500</v>
      </c>
      <c r="M28" s="87"/>
      <c r="N28" s="87"/>
      <c r="O28" s="87"/>
      <c r="P28" s="87"/>
      <c r="Q28" s="87"/>
      <c r="R28" s="87"/>
      <c r="S28" s="87"/>
      <c r="T28" s="87"/>
    </row>
    <row r="29" spans="1:20" ht="21.75">
      <c r="A29" s="90" t="s">
        <v>135</v>
      </c>
      <c r="B29" s="87">
        <f>SUM(B26:B28)</f>
        <v>109680</v>
      </c>
      <c r="C29" s="87">
        <f aca="true" t="shared" si="2" ref="C29:S29">SUM(C26:C28)</f>
        <v>21140</v>
      </c>
      <c r="D29" s="87">
        <f t="shared" si="2"/>
        <v>25470</v>
      </c>
      <c r="E29" s="87">
        <f t="shared" si="2"/>
        <v>0</v>
      </c>
      <c r="F29" s="87">
        <f t="shared" si="2"/>
        <v>0</v>
      </c>
      <c r="G29" s="87">
        <f>SUM(G26:G28)</f>
        <v>69380</v>
      </c>
      <c r="H29" s="87">
        <f t="shared" si="2"/>
        <v>0</v>
      </c>
      <c r="I29" s="87">
        <f t="shared" si="2"/>
        <v>0</v>
      </c>
      <c r="J29" s="87">
        <f>SUM(J26:J28)</f>
        <v>18840</v>
      </c>
      <c r="K29" s="87">
        <f t="shared" si="2"/>
        <v>0</v>
      </c>
      <c r="L29" s="87">
        <f>SUM(L26:L28)</f>
        <v>33720</v>
      </c>
      <c r="M29" s="87">
        <f t="shared" si="2"/>
        <v>0</v>
      </c>
      <c r="N29" s="87">
        <f t="shared" si="2"/>
        <v>0</v>
      </c>
      <c r="O29" s="87">
        <f t="shared" si="2"/>
        <v>0</v>
      </c>
      <c r="P29" s="87">
        <f t="shared" si="2"/>
        <v>0</v>
      </c>
      <c r="Q29" s="87">
        <f t="shared" si="2"/>
        <v>0</v>
      </c>
      <c r="R29" s="87">
        <f t="shared" si="2"/>
        <v>0</v>
      </c>
      <c r="S29" s="87">
        <f t="shared" si="2"/>
        <v>0</v>
      </c>
      <c r="T29" s="87">
        <f>SUM(B29:S29)</f>
        <v>278230</v>
      </c>
    </row>
    <row r="30" spans="1:20" ht="21.75">
      <c r="A30" s="91" t="s">
        <v>136</v>
      </c>
      <c r="B30" s="92">
        <v>1331530</v>
      </c>
      <c r="C30" s="92">
        <v>251460</v>
      </c>
      <c r="D30" s="92">
        <v>302640</v>
      </c>
      <c r="E30" s="92"/>
      <c r="F30" s="92"/>
      <c r="G30" s="92">
        <v>825660</v>
      </c>
      <c r="H30" s="92"/>
      <c r="I30" s="92"/>
      <c r="J30" s="92">
        <v>224160</v>
      </c>
      <c r="K30" s="92"/>
      <c r="L30" s="92">
        <v>401400</v>
      </c>
      <c r="M30" s="92"/>
      <c r="N30" s="92"/>
      <c r="O30" s="92"/>
      <c r="P30" s="92"/>
      <c r="Q30" s="92"/>
      <c r="R30" s="92"/>
      <c r="S30" s="92"/>
      <c r="T30" s="92">
        <f>SUM(B30:S30)</f>
        <v>3336850</v>
      </c>
    </row>
    <row r="31" spans="1:20" ht="21.75">
      <c r="A31" s="94" t="s">
        <v>147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1:20" ht="21.75">
      <c r="A32" s="89" t="s">
        <v>148</v>
      </c>
      <c r="B32" s="87">
        <v>38640</v>
      </c>
      <c r="C32" s="87"/>
      <c r="D32" s="87">
        <v>23950</v>
      </c>
      <c r="E32" s="87">
        <v>18000</v>
      </c>
      <c r="F32" s="87"/>
      <c r="G32" s="87">
        <v>20460</v>
      </c>
      <c r="H32" s="87"/>
      <c r="I32" s="87"/>
      <c r="J32" s="87"/>
      <c r="K32" s="87"/>
      <c r="L32" s="87">
        <v>11990</v>
      </c>
      <c r="M32" s="87"/>
      <c r="N32" s="87"/>
      <c r="O32" s="87"/>
      <c r="P32" s="87"/>
      <c r="Q32" s="87"/>
      <c r="R32" s="87"/>
      <c r="S32" s="87"/>
      <c r="T32" s="87"/>
    </row>
    <row r="33" spans="1:20" ht="21.75">
      <c r="A33" s="89" t="s">
        <v>149</v>
      </c>
      <c r="B33" s="87">
        <v>4645</v>
      </c>
      <c r="C33" s="87"/>
      <c r="D33" s="87">
        <v>2620</v>
      </c>
      <c r="E33" s="87">
        <v>2000</v>
      </c>
      <c r="F33" s="87"/>
      <c r="G33" s="87">
        <v>2825</v>
      </c>
      <c r="H33" s="87"/>
      <c r="I33" s="87"/>
      <c r="J33" s="87"/>
      <c r="K33" s="87"/>
      <c r="L33" s="87">
        <v>1295</v>
      </c>
      <c r="M33" s="87"/>
      <c r="N33" s="87"/>
      <c r="O33" s="87"/>
      <c r="P33" s="87"/>
      <c r="Q33" s="87"/>
      <c r="R33" s="87"/>
      <c r="S33" s="87"/>
      <c r="T33" s="87"/>
    </row>
    <row r="34" spans="1:20" ht="21.75">
      <c r="A34" s="90" t="s">
        <v>135</v>
      </c>
      <c r="B34" s="87">
        <f>SUM(B32:B33)</f>
        <v>43285</v>
      </c>
      <c r="C34" s="87">
        <f aca="true" t="shared" si="3" ref="C34:S34">SUM(C32:C33)</f>
        <v>0</v>
      </c>
      <c r="D34" s="87">
        <f>SUM(D32:D33)</f>
        <v>26570</v>
      </c>
      <c r="E34" s="87">
        <f>SUM(E32:E33)</f>
        <v>20000</v>
      </c>
      <c r="F34" s="87">
        <f t="shared" si="3"/>
        <v>0</v>
      </c>
      <c r="G34" s="87">
        <f>SUM(G32:G33)</f>
        <v>23285</v>
      </c>
      <c r="H34" s="87">
        <v>0</v>
      </c>
      <c r="I34" s="87">
        <v>0</v>
      </c>
      <c r="J34" s="87">
        <v>0</v>
      </c>
      <c r="K34" s="87">
        <f t="shared" si="3"/>
        <v>0</v>
      </c>
      <c r="L34" s="87">
        <f t="shared" si="3"/>
        <v>13285</v>
      </c>
      <c r="M34" s="87">
        <f t="shared" si="3"/>
        <v>0</v>
      </c>
      <c r="N34" s="87">
        <f t="shared" si="3"/>
        <v>0</v>
      </c>
      <c r="O34" s="87">
        <f t="shared" si="3"/>
        <v>0</v>
      </c>
      <c r="P34" s="87">
        <f t="shared" si="3"/>
        <v>0</v>
      </c>
      <c r="Q34" s="87">
        <f t="shared" si="3"/>
        <v>0</v>
      </c>
      <c r="R34" s="87">
        <f t="shared" si="3"/>
        <v>0</v>
      </c>
      <c r="S34" s="87">
        <f t="shared" si="3"/>
        <v>0</v>
      </c>
      <c r="T34" s="87">
        <f>SUM(B34:S34)</f>
        <v>126425</v>
      </c>
    </row>
    <row r="35" spans="1:20" ht="21.75">
      <c r="A35" s="91" t="s">
        <v>136</v>
      </c>
      <c r="B35" s="92">
        <v>519420</v>
      </c>
      <c r="C35" s="92"/>
      <c r="D35" s="92">
        <v>318840</v>
      </c>
      <c r="E35" s="92">
        <v>240000</v>
      </c>
      <c r="F35" s="92"/>
      <c r="G35" s="92">
        <v>279420</v>
      </c>
      <c r="H35" s="92"/>
      <c r="I35" s="92"/>
      <c r="J35" s="92"/>
      <c r="K35" s="92"/>
      <c r="L35" s="92">
        <v>159420</v>
      </c>
      <c r="M35" s="92"/>
      <c r="N35" s="92"/>
      <c r="O35" s="92"/>
      <c r="P35" s="92"/>
      <c r="Q35" s="92"/>
      <c r="R35" s="92"/>
      <c r="S35" s="92"/>
      <c r="T35" s="92">
        <f>SUM(B35:S35)</f>
        <v>1517100</v>
      </c>
    </row>
    <row r="36" spans="1:20" ht="21.75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</row>
    <row r="37" spans="1:20" ht="21.75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</row>
    <row r="38" spans="1:20" ht="21.75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</row>
    <row r="39" spans="1:20" ht="21.7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</row>
    <row r="40" spans="2:20" ht="21.7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ht="21.75">
      <c r="A41" s="81" t="s">
        <v>104</v>
      </c>
      <c r="B41" s="329" t="s">
        <v>105</v>
      </c>
      <c r="C41" s="330"/>
      <c r="D41" s="330"/>
      <c r="E41" s="329" t="s">
        <v>106</v>
      </c>
      <c r="F41" s="331"/>
      <c r="G41" s="330" t="s">
        <v>107</v>
      </c>
      <c r="H41" s="330"/>
      <c r="I41" s="82" t="s">
        <v>108</v>
      </c>
      <c r="J41" s="329" t="s">
        <v>109</v>
      </c>
      <c r="K41" s="331"/>
      <c r="L41" s="82" t="s">
        <v>110</v>
      </c>
      <c r="M41" s="329" t="s">
        <v>111</v>
      </c>
      <c r="N41" s="330"/>
      <c r="O41" s="329" t="s">
        <v>112</v>
      </c>
      <c r="P41" s="330"/>
      <c r="Q41" s="331"/>
      <c r="R41" s="82" t="s">
        <v>113</v>
      </c>
      <c r="S41" s="83" t="s">
        <v>114</v>
      </c>
      <c r="T41" s="332" t="s">
        <v>40</v>
      </c>
    </row>
    <row r="42" spans="1:20" ht="21.75">
      <c r="A42" s="84" t="s">
        <v>115</v>
      </c>
      <c r="B42" s="83" t="s">
        <v>116</v>
      </c>
      <c r="C42" s="83" t="s">
        <v>117</v>
      </c>
      <c r="D42" s="83" t="s">
        <v>118</v>
      </c>
      <c r="E42" s="85" t="s">
        <v>119</v>
      </c>
      <c r="F42" s="85" t="s">
        <v>120</v>
      </c>
      <c r="G42" s="85" t="s">
        <v>121</v>
      </c>
      <c r="H42" s="85" t="s">
        <v>122</v>
      </c>
      <c r="I42" s="85" t="s">
        <v>123</v>
      </c>
      <c r="J42" s="83" t="s">
        <v>124</v>
      </c>
      <c r="K42" s="83" t="s">
        <v>125</v>
      </c>
      <c r="L42" s="83" t="s">
        <v>126</v>
      </c>
      <c r="M42" s="85" t="s">
        <v>127</v>
      </c>
      <c r="N42" s="85" t="s">
        <v>128</v>
      </c>
      <c r="O42" s="85" t="s">
        <v>129</v>
      </c>
      <c r="P42" s="85" t="s">
        <v>130</v>
      </c>
      <c r="Q42" s="85" t="s">
        <v>131</v>
      </c>
      <c r="R42" s="85" t="s">
        <v>132</v>
      </c>
      <c r="S42" s="85" t="s">
        <v>133</v>
      </c>
      <c r="T42" s="333"/>
    </row>
    <row r="43" spans="1:20" ht="21.75">
      <c r="A43" s="94" t="s">
        <v>150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1:20" ht="21.75">
      <c r="A44" s="88" t="s">
        <v>151</v>
      </c>
      <c r="B44" s="87">
        <v>59000</v>
      </c>
      <c r="C44" s="87"/>
      <c r="D44" s="87"/>
      <c r="E44" s="87"/>
      <c r="F44" s="87"/>
      <c r="G44" s="87">
        <v>13600</v>
      </c>
      <c r="H44" s="87"/>
      <c r="I44" s="87"/>
      <c r="J44" s="87"/>
      <c r="K44" s="87"/>
      <c r="L44" s="87">
        <v>13000</v>
      </c>
      <c r="M44" s="87"/>
      <c r="N44" s="87"/>
      <c r="O44" s="87"/>
      <c r="P44" s="87"/>
      <c r="Q44" s="87"/>
      <c r="R44" s="87"/>
      <c r="S44" s="87"/>
      <c r="T44" s="87"/>
    </row>
    <row r="45" spans="1:20" ht="21.75">
      <c r="A45" s="88" t="s">
        <v>152</v>
      </c>
      <c r="B45" s="87">
        <v>27000</v>
      </c>
      <c r="C45" s="87"/>
      <c r="D45" s="87">
        <v>0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1:20" ht="21.75">
      <c r="A46" s="88" t="s">
        <v>153</v>
      </c>
      <c r="B46" s="87">
        <v>250</v>
      </c>
      <c r="C46" s="87"/>
      <c r="D46" s="87"/>
      <c r="E46" s="87">
        <v>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1:20" ht="21.75">
      <c r="A47" s="90" t="s">
        <v>135</v>
      </c>
      <c r="B47" s="87">
        <f>SUM(B44:B46)</f>
        <v>86250</v>
      </c>
      <c r="C47" s="87">
        <v>0</v>
      </c>
      <c r="D47" s="87">
        <f>SUM(D44:D46)</f>
        <v>0</v>
      </c>
      <c r="E47" s="87">
        <f>SUM(E45:E46)</f>
        <v>0</v>
      </c>
      <c r="F47" s="87">
        <f aca="true" t="shared" si="4" ref="F47:S47">SUM(F44:F46)</f>
        <v>0</v>
      </c>
      <c r="G47" s="87">
        <f t="shared" si="4"/>
        <v>13600</v>
      </c>
      <c r="H47" s="87">
        <f t="shared" si="4"/>
        <v>0</v>
      </c>
      <c r="I47" s="87">
        <f t="shared" si="4"/>
        <v>0</v>
      </c>
      <c r="J47" s="87">
        <f t="shared" si="4"/>
        <v>0</v>
      </c>
      <c r="K47" s="87">
        <f t="shared" si="4"/>
        <v>0</v>
      </c>
      <c r="L47" s="87">
        <f t="shared" si="4"/>
        <v>13000</v>
      </c>
      <c r="M47" s="87">
        <f t="shared" si="4"/>
        <v>0</v>
      </c>
      <c r="N47" s="87">
        <f t="shared" si="4"/>
        <v>0</v>
      </c>
      <c r="O47" s="87">
        <f t="shared" si="4"/>
        <v>0</v>
      </c>
      <c r="P47" s="87">
        <f t="shared" si="4"/>
        <v>0</v>
      </c>
      <c r="Q47" s="87">
        <f t="shared" si="4"/>
        <v>0</v>
      </c>
      <c r="R47" s="87">
        <f t="shared" si="4"/>
        <v>0</v>
      </c>
      <c r="S47" s="87">
        <f t="shared" si="4"/>
        <v>0</v>
      </c>
      <c r="T47" s="87">
        <f>SUM(B47:S47)</f>
        <v>112850</v>
      </c>
    </row>
    <row r="48" spans="1:20" ht="21.75">
      <c r="A48" s="91" t="s">
        <v>136</v>
      </c>
      <c r="B48" s="92">
        <v>267920</v>
      </c>
      <c r="C48" s="92">
        <v>0</v>
      </c>
      <c r="D48" s="92">
        <v>7260</v>
      </c>
      <c r="E48" s="92">
        <v>0</v>
      </c>
      <c r="F48" s="92">
        <v>0</v>
      </c>
      <c r="G48" s="92">
        <v>18400</v>
      </c>
      <c r="H48" s="92">
        <v>0</v>
      </c>
      <c r="I48" s="92">
        <v>0</v>
      </c>
      <c r="J48" s="92">
        <v>0</v>
      </c>
      <c r="K48" s="92">
        <v>0</v>
      </c>
      <c r="L48" s="92">
        <v>13000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f>SUM(B48:S48)</f>
        <v>306580</v>
      </c>
    </row>
    <row r="49" spans="1:20" ht="21.75">
      <c r="A49" s="94" t="s">
        <v>154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1:20" ht="21.75">
      <c r="A50" s="88" t="s">
        <v>155</v>
      </c>
      <c r="B50" s="87">
        <v>53746.75</v>
      </c>
      <c r="C50" s="87"/>
      <c r="D50" s="87">
        <v>30720</v>
      </c>
      <c r="E50" s="87"/>
      <c r="F50" s="87"/>
      <c r="G50" s="87">
        <v>12000</v>
      </c>
      <c r="H50" s="87">
        <v>0</v>
      </c>
      <c r="I50" s="87"/>
      <c r="J50" s="87"/>
      <c r="K50" s="87"/>
      <c r="L50" s="87">
        <v>14000</v>
      </c>
      <c r="M50" s="87"/>
      <c r="N50" s="87"/>
      <c r="O50" s="87"/>
      <c r="P50" s="87"/>
      <c r="Q50" s="87"/>
      <c r="R50" s="87"/>
      <c r="S50" s="87"/>
      <c r="T50" s="87"/>
    </row>
    <row r="51" spans="1:20" ht="21.75">
      <c r="A51" s="88" t="s">
        <v>156</v>
      </c>
      <c r="B51" s="87">
        <v>2775</v>
      </c>
      <c r="C51" s="87"/>
      <c r="D51" s="87">
        <v>0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1:20" ht="21.75">
      <c r="A52" s="88" t="s">
        <v>157</v>
      </c>
      <c r="B52" s="87">
        <v>3140</v>
      </c>
      <c r="C52" s="87"/>
      <c r="D52" s="87">
        <v>92144</v>
      </c>
      <c r="E52" s="87"/>
      <c r="F52" s="87"/>
      <c r="G52" s="250">
        <v>0</v>
      </c>
      <c r="H52" s="87">
        <v>0</v>
      </c>
      <c r="I52" s="87"/>
      <c r="J52" s="87">
        <v>0</v>
      </c>
      <c r="K52" s="87"/>
      <c r="L52" s="87"/>
      <c r="M52" s="87"/>
      <c r="N52" s="87"/>
      <c r="O52" s="87"/>
      <c r="P52" s="87"/>
      <c r="Q52" s="87">
        <v>0</v>
      </c>
      <c r="R52" s="87"/>
      <c r="S52" s="87"/>
      <c r="T52" s="87"/>
    </row>
    <row r="53" spans="1:20" ht="21.75">
      <c r="A53" s="88" t="s">
        <v>158</v>
      </c>
      <c r="B53" s="87">
        <v>0</v>
      </c>
      <c r="C53" s="87"/>
      <c r="D53" s="87">
        <v>0</v>
      </c>
      <c r="E53" s="87"/>
      <c r="F53" s="87"/>
      <c r="G53" s="87">
        <v>0</v>
      </c>
      <c r="H53" s="87"/>
      <c r="I53" s="87"/>
      <c r="J53" s="87"/>
      <c r="K53" s="87"/>
      <c r="L53" s="87">
        <v>0</v>
      </c>
      <c r="M53" s="87"/>
      <c r="N53" s="87"/>
      <c r="O53" s="87"/>
      <c r="P53" s="87"/>
      <c r="Q53" s="87"/>
      <c r="R53" s="87"/>
      <c r="S53" s="87"/>
      <c r="T53" s="87"/>
    </row>
    <row r="54" spans="1:20" ht="21.75">
      <c r="A54" s="90" t="s">
        <v>135</v>
      </c>
      <c r="B54" s="87">
        <f>SUM(B50:B53)</f>
        <v>59661.75</v>
      </c>
      <c r="C54" s="87">
        <f aca="true" t="shared" si="5" ref="C54:R54">SUM(C50:C53)</f>
        <v>0</v>
      </c>
      <c r="D54" s="87">
        <f t="shared" si="5"/>
        <v>122864</v>
      </c>
      <c r="E54" s="87">
        <f t="shared" si="5"/>
        <v>0</v>
      </c>
      <c r="F54" s="87">
        <f t="shared" si="5"/>
        <v>0</v>
      </c>
      <c r="G54" s="87">
        <f>SUM(G50:G53)</f>
        <v>12000</v>
      </c>
      <c r="H54" s="87">
        <f t="shared" si="5"/>
        <v>0</v>
      </c>
      <c r="I54" s="87">
        <f t="shared" si="5"/>
        <v>0</v>
      </c>
      <c r="J54" s="87">
        <f t="shared" si="5"/>
        <v>0</v>
      </c>
      <c r="K54" s="87"/>
      <c r="L54" s="87">
        <f t="shared" si="5"/>
        <v>14000</v>
      </c>
      <c r="M54" s="87">
        <f t="shared" si="5"/>
        <v>0</v>
      </c>
      <c r="N54" s="87">
        <f t="shared" si="5"/>
        <v>0</v>
      </c>
      <c r="O54" s="87">
        <f t="shared" si="5"/>
        <v>0</v>
      </c>
      <c r="P54" s="87">
        <f t="shared" si="5"/>
        <v>0</v>
      </c>
      <c r="Q54" s="87">
        <f t="shared" si="5"/>
        <v>0</v>
      </c>
      <c r="R54" s="87">
        <f t="shared" si="5"/>
        <v>0</v>
      </c>
      <c r="S54" s="87"/>
      <c r="T54" s="87">
        <f>SUM(B54:S54)</f>
        <v>208525.75</v>
      </c>
    </row>
    <row r="55" spans="1:20" ht="21.75">
      <c r="A55" s="91" t="s">
        <v>136</v>
      </c>
      <c r="B55" s="92">
        <v>447914.98</v>
      </c>
      <c r="C55" s="92">
        <v>0</v>
      </c>
      <c r="D55" s="92">
        <v>409648</v>
      </c>
      <c r="E55" s="92">
        <v>10400</v>
      </c>
      <c r="F55" s="92">
        <v>0</v>
      </c>
      <c r="G55" s="92">
        <v>197746</v>
      </c>
      <c r="H55" s="92">
        <v>341820</v>
      </c>
      <c r="I55" s="92">
        <v>4056</v>
      </c>
      <c r="J55" s="92">
        <v>130588</v>
      </c>
      <c r="K55" s="92">
        <v>0</v>
      </c>
      <c r="L55" s="92">
        <v>619259.44</v>
      </c>
      <c r="M55" s="92">
        <v>44100</v>
      </c>
      <c r="N55" s="92"/>
      <c r="O55" s="92">
        <v>0</v>
      </c>
      <c r="P55" s="92">
        <v>0</v>
      </c>
      <c r="Q55" s="92">
        <v>9000</v>
      </c>
      <c r="R55" s="92"/>
      <c r="S55" s="92"/>
      <c r="T55" s="92">
        <f>SUM(B55:S55)</f>
        <v>2214532.42</v>
      </c>
    </row>
    <row r="56" spans="1:20" ht="21.75">
      <c r="A56" s="94" t="s">
        <v>159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1:20" ht="21.75">
      <c r="A57" s="88" t="s">
        <v>160</v>
      </c>
      <c r="B57" s="87">
        <v>26720</v>
      </c>
      <c r="C57" s="87"/>
      <c r="D57" s="87">
        <v>11950</v>
      </c>
      <c r="E57" s="87"/>
      <c r="F57" s="87"/>
      <c r="G57" s="87"/>
      <c r="H57" s="87"/>
      <c r="I57" s="87"/>
      <c r="J57" s="87"/>
      <c r="K57" s="87"/>
      <c r="L57" s="87">
        <v>9990</v>
      </c>
      <c r="M57" s="87"/>
      <c r="N57" s="87"/>
      <c r="O57" s="87"/>
      <c r="P57" s="87"/>
      <c r="Q57" s="87"/>
      <c r="R57" s="87"/>
      <c r="S57" s="87"/>
      <c r="T57" s="87"/>
    </row>
    <row r="58" spans="1:20" ht="21.75">
      <c r="A58" s="88" t="s">
        <v>161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1:20" ht="21.75">
      <c r="A59" s="88" t="s">
        <v>162</v>
      </c>
      <c r="B59" s="87">
        <v>0</v>
      </c>
      <c r="C59" s="87"/>
      <c r="D59" s="87"/>
      <c r="E59" s="87"/>
      <c r="F59" s="87"/>
      <c r="G59" s="87">
        <v>0</v>
      </c>
      <c r="H59" s="87"/>
      <c r="I59" s="87"/>
      <c r="J59" s="87"/>
      <c r="K59" s="87"/>
      <c r="L59" s="87">
        <v>0</v>
      </c>
      <c r="M59" s="87"/>
      <c r="N59" s="87"/>
      <c r="O59" s="87"/>
      <c r="P59" s="87"/>
      <c r="Q59" s="87"/>
      <c r="R59" s="87"/>
      <c r="S59" s="87"/>
      <c r="T59" s="87"/>
    </row>
    <row r="60" spans="1:20" ht="21.75">
      <c r="A60" s="88" t="s">
        <v>163</v>
      </c>
      <c r="B60" s="87"/>
      <c r="C60" s="87"/>
      <c r="D60" s="87"/>
      <c r="E60" s="87"/>
      <c r="F60" s="87"/>
      <c r="G60" s="87"/>
      <c r="H60" s="87">
        <v>90148.14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1:20" ht="21.75">
      <c r="A61" s="88" t="s">
        <v>164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>
        <v>2130</v>
      </c>
      <c r="M61" s="87"/>
      <c r="N61" s="87"/>
      <c r="O61" s="87"/>
      <c r="P61" s="87"/>
      <c r="Q61" s="87"/>
      <c r="R61" s="87"/>
      <c r="S61" s="87"/>
      <c r="T61" s="87"/>
    </row>
    <row r="62" spans="1:20" ht="21.75">
      <c r="A62" s="88" t="s">
        <v>165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1:20" ht="21.75">
      <c r="A63" s="88" t="s">
        <v>166</v>
      </c>
      <c r="B63" s="87">
        <v>19940</v>
      </c>
      <c r="C63" s="87"/>
      <c r="D63" s="87"/>
      <c r="E63" s="87"/>
      <c r="F63" s="87"/>
      <c r="G63" s="87"/>
      <c r="H63" s="87"/>
      <c r="I63" s="87"/>
      <c r="J63" s="87"/>
      <c r="K63" s="87"/>
      <c r="L63" s="87">
        <v>15000</v>
      </c>
      <c r="M63" s="87"/>
      <c r="N63" s="87"/>
      <c r="O63" s="87"/>
      <c r="P63" s="87"/>
      <c r="Q63" s="87"/>
      <c r="R63" s="87"/>
      <c r="S63" s="87"/>
      <c r="T63" s="87"/>
    </row>
    <row r="64" spans="1:20" ht="21.75">
      <c r="A64" s="88" t="s">
        <v>167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1:20" ht="21.75">
      <c r="A65" s="88" t="s">
        <v>168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1:20" ht="21.75">
      <c r="A66" s="88" t="s">
        <v>169</v>
      </c>
      <c r="B66" s="87">
        <v>44150</v>
      </c>
      <c r="C66" s="87">
        <v>48210</v>
      </c>
      <c r="D66" s="87">
        <v>50400</v>
      </c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1:20" ht="21.75">
      <c r="A67" s="90" t="s">
        <v>135</v>
      </c>
      <c r="B67" s="87">
        <f aca="true" t="shared" si="6" ref="B67:S67">SUM(B57:B66)</f>
        <v>90810</v>
      </c>
      <c r="C67" s="87">
        <f t="shared" si="6"/>
        <v>48210</v>
      </c>
      <c r="D67" s="87">
        <f t="shared" si="6"/>
        <v>62350</v>
      </c>
      <c r="E67" s="87">
        <f t="shared" si="6"/>
        <v>0</v>
      </c>
      <c r="F67" s="87">
        <f t="shared" si="6"/>
        <v>0</v>
      </c>
      <c r="G67" s="87">
        <f t="shared" si="6"/>
        <v>0</v>
      </c>
      <c r="H67" s="87">
        <f t="shared" si="6"/>
        <v>90148.14</v>
      </c>
      <c r="I67" s="87">
        <f t="shared" si="6"/>
        <v>0</v>
      </c>
      <c r="J67" s="87">
        <f t="shared" si="6"/>
        <v>0</v>
      </c>
      <c r="K67" s="87">
        <f t="shared" si="6"/>
        <v>0</v>
      </c>
      <c r="L67" s="87">
        <f>SUM(L57:L66)</f>
        <v>27120</v>
      </c>
      <c r="M67" s="87">
        <f t="shared" si="6"/>
        <v>0</v>
      </c>
      <c r="N67" s="87">
        <f t="shared" si="6"/>
        <v>0</v>
      </c>
      <c r="O67" s="87">
        <f t="shared" si="6"/>
        <v>0</v>
      </c>
      <c r="P67" s="87">
        <f t="shared" si="6"/>
        <v>0</v>
      </c>
      <c r="Q67" s="87">
        <f t="shared" si="6"/>
        <v>0</v>
      </c>
      <c r="R67" s="87">
        <f t="shared" si="6"/>
        <v>0</v>
      </c>
      <c r="S67" s="87">
        <f t="shared" si="6"/>
        <v>0</v>
      </c>
      <c r="T67" s="87">
        <f>SUM(B67:S67)</f>
        <v>318638.14</v>
      </c>
    </row>
    <row r="68" spans="1:20" ht="21.75">
      <c r="A68" s="91" t="s">
        <v>136</v>
      </c>
      <c r="B68" s="92">
        <v>308939</v>
      </c>
      <c r="C68" s="92">
        <v>48210</v>
      </c>
      <c r="D68" s="92">
        <v>89369</v>
      </c>
      <c r="E68" s="92">
        <v>0</v>
      </c>
      <c r="F68" s="92">
        <v>0</v>
      </c>
      <c r="G68" s="92">
        <v>104930</v>
      </c>
      <c r="H68" s="92">
        <v>426035.08</v>
      </c>
      <c r="I68" s="92">
        <v>0</v>
      </c>
      <c r="J68" s="92">
        <v>0</v>
      </c>
      <c r="K68" s="92">
        <v>0</v>
      </c>
      <c r="L68" s="92">
        <v>441278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f>SUM(B68:S68)</f>
        <v>1418761.08</v>
      </c>
    </row>
    <row r="69" spans="1:20" ht="21.75">
      <c r="A69" s="94" t="s">
        <v>170</v>
      </c>
      <c r="B69" s="87">
        <v>0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1:20" ht="21.75">
      <c r="A70" s="88" t="s">
        <v>171</v>
      </c>
      <c r="B70" s="87">
        <v>40267.35</v>
      </c>
      <c r="C70" s="87"/>
      <c r="D70" s="87"/>
      <c r="E70" s="87"/>
      <c r="F70" s="87"/>
      <c r="G70" s="87">
        <v>10011.78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1:20" ht="21.75">
      <c r="A71" s="88" t="s">
        <v>172</v>
      </c>
      <c r="B71" s="87">
        <v>0</v>
      </c>
      <c r="C71" s="87"/>
      <c r="D71" s="87"/>
      <c r="E71" s="87"/>
      <c r="F71" s="87"/>
      <c r="G71" s="87">
        <v>280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1:20" ht="21.75">
      <c r="A72" s="88" t="s">
        <v>173</v>
      </c>
      <c r="B72" s="87">
        <v>290.99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1:20" ht="21.75">
      <c r="A73" s="88" t="s">
        <v>174</v>
      </c>
      <c r="B73" s="87">
        <v>367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1:20" ht="21.75">
      <c r="A74" s="88" t="s">
        <v>175</v>
      </c>
      <c r="B74" s="87">
        <v>6420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1:20" ht="21.75">
      <c r="A75" s="98" t="s">
        <v>135</v>
      </c>
      <c r="B75" s="87">
        <f>SUM(B70:B74)</f>
        <v>47345.34</v>
      </c>
      <c r="C75" s="87">
        <f>SUM(C70:C74)</f>
        <v>0</v>
      </c>
      <c r="D75" s="87">
        <f aca="true" t="shared" si="7" ref="D75:S75">SUM(D70:D74)</f>
        <v>0</v>
      </c>
      <c r="E75" s="87">
        <f t="shared" si="7"/>
        <v>0</v>
      </c>
      <c r="F75" s="87">
        <f t="shared" si="7"/>
        <v>0</v>
      </c>
      <c r="G75" s="87">
        <f t="shared" si="7"/>
        <v>10291.78</v>
      </c>
      <c r="H75" s="87">
        <f t="shared" si="7"/>
        <v>0</v>
      </c>
      <c r="I75" s="87">
        <f t="shared" si="7"/>
        <v>0</v>
      </c>
      <c r="J75" s="87">
        <f t="shared" si="7"/>
        <v>0</v>
      </c>
      <c r="K75" s="87">
        <f t="shared" si="7"/>
        <v>0</v>
      </c>
      <c r="L75" s="87">
        <f t="shared" si="7"/>
        <v>0</v>
      </c>
      <c r="M75" s="87">
        <f t="shared" si="7"/>
        <v>0</v>
      </c>
      <c r="N75" s="87">
        <f t="shared" si="7"/>
        <v>0</v>
      </c>
      <c r="O75" s="87">
        <f t="shared" si="7"/>
        <v>0</v>
      </c>
      <c r="P75" s="87">
        <f t="shared" si="7"/>
        <v>0</v>
      </c>
      <c r="Q75" s="87">
        <f t="shared" si="7"/>
        <v>0</v>
      </c>
      <c r="R75" s="87">
        <f t="shared" si="7"/>
        <v>0</v>
      </c>
      <c r="S75" s="87">
        <f t="shared" si="7"/>
        <v>0</v>
      </c>
      <c r="T75" s="87">
        <f>SUM(B75:S75)</f>
        <v>57637.119999999995</v>
      </c>
    </row>
    <row r="76" spans="1:20" ht="21.75">
      <c r="A76" s="99" t="s">
        <v>136</v>
      </c>
      <c r="B76" s="92">
        <v>307574.72</v>
      </c>
      <c r="C76" s="92">
        <v>0</v>
      </c>
      <c r="D76" s="92">
        <v>0</v>
      </c>
      <c r="E76" s="92">
        <v>0</v>
      </c>
      <c r="F76" s="92">
        <v>0</v>
      </c>
      <c r="G76" s="92">
        <v>44032.34</v>
      </c>
      <c r="H76" s="92">
        <v>0</v>
      </c>
      <c r="I76" s="92">
        <v>0</v>
      </c>
      <c r="J76" s="92">
        <v>0</v>
      </c>
      <c r="K76" s="92">
        <v>0</v>
      </c>
      <c r="L76" s="92">
        <v>0</v>
      </c>
      <c r="M76" s="92">
        <v>0</v>
      </c>
      <c r="N76" s="92">
        <v>0</v>
      </c>
      <c r="O76" s="92">
        <v>0</v>
      </c>
      <c r="P76" s="92">
        <v>0</v>
      </c>
      <c r="Q76" s="92">
        <v>0</v>
      </c>
      <c r="R76" s="92">
        <v>0</v>
      </c>
      <c r="S76" s="92">
        <v>0</v>
      </c>
      <c r="T76" s="92">
        <f>SUM(B76:S76)</f>
        <v>351607.05999999994</v>
      </c>
    </row>
    <row r="77" spans="1:20" ht="21.75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</row>
    <row r="78" spans="1:20" ht="21.75">
      <c r="A78" s="95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</row>
    <row r="79" spans="1:20" s="97" customFormat="1" ht="21.75">
      <c r="A79" s="95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</row>
    <row r="80" spans="1:20" ht="21.75">
      <c r="A80" s="81" t="s">
        <v>104</v>
      </c>
      <c r="B80" s="329" t="s">
        <v>105</v>
      </c>
      <c r="C80" s="330"/>
      <c r="D80" s="330"/>
      <c r="E80" s="329" t="s">
        <v>106</v>
      </c>
      <c r="F80" s="331"/>
      <c r="G80" s="330" t="s">
        <v>107</v>
      </c>
      <c r="H80" s="330"/>
      <c r="I80" s="82" t="s">
        <v>108</v>
      </c>
      <c r="J80" s="329" t="s">
        <v>109</v>
      </c>
      <c r="K80" s="331"/>
      <c r="L80" s="82" t="s">
        <v>110</v>
      </c>
      <c r="M80" s="329" t="s">
        <v>111</v>
      </c>
      <c r="N80" s="330"/>
      <c r="O80" s="329" t="s">
        <v>112</v>
      </c>
      <c r="P80" s="330"/>
      <c r="Q80" s="331"/>
      <c r="R80" s="82" t="s">
        <v>113</v>
      </c>
      <c r="S80" s="83" t="s">
        <v>114</v>
      </c>
      <c r="T80" s="332" t="s">
        <v>40</v>
      </c>
    </row>
    <row r="81" spans="1:20" ht="21.75">
      <c r="A81" s="84" t="s">
        <v>115</v>
      </c>
      <c r="B81" s="83" t="s">
        <v>116</v>
      </c>
      <c r="C81" s="83" t="s">
        <v>117</v>
      </c>
      <c r="D81" s="83" t="s">
        <v>118</v>
      </c>
      <c r="E81" s="85" t="s">
        <v>119</v>
      </c>
      <c r="F81" s="85" t="s">
        <v>120</v>
      </c>
      <c r="G81" s="85" t="s">
        <v>121</v>
      </c>
      <c r="H81" s="85" t="s">
        <v>122</v>
      </c>
      <c r="I81" s="85" t="s">
        <v>123</v>
      </c>
      <c r="J81" s="83" t="s">
        <v>124</v>
      </c>
      <c r="K81" s="83" t="s">
        <v>125</v>
      </c>
      <c r="L81" s="83" t="s">
        <v>126</v>
      </c>
      <c r="M81" s="85" t="s">
        <v>127</v>
      </c>
      <c r="N81" s="85" t="s">
        <v>128</v>
      </c>
      <c r="O81" s="85" t="s">
        <v>129</v>
      </c>
      <c r="P81" s="85" t="s">
        <v>130</v>
      </c>
      <c r="Q81" s="85" t="s">
        <v>131</v>
      </c>
      <c r="R81" s="85" t="s">
        <v>132</v>
      </c>
      <c r="S81" s="85" t="s">
        <v>133</v>
      </c>
      <c r="T81" s="333"/>
    </row>
    <row r="82" spans="1:20" ht="21.75">
      <c r="A82" s="94" t="s">
        <v>176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1:20" ht="21.75">
      <c r="A83" s="89" t="s">
        <v>177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1:20" ht="21.75">
      <c r="A84" s="89" t="s">
        <v>178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1:20" ht="21.75">
      <c r="A85" s="89" t="s">
        <v>179</v>
      </c>
      <c r="B85" s="87"/>
      <c r="C85" s="87">
        <v>0</v>
      </c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1:20" ht="21.75">
      <c r="A86" s="98" t="s">
        <v>135</v>
      </c>
      <c r="B86" s="100">
        <f aca="true" t="shared" si="8" ref="B86:S86">SUM(B83:B85)</f>
        <v>0</v>
      </c>
      <c r="C86" s="100">
        <f t="shared" si="8"/>
        <v>0</v>
      </c>
      <c r="D86" s="100">
        <f t="shared" si="8"/>
        <v>0</v>
      </c>
      <c r="E86" s="100">
        <f t="shared" si="8"/>
        <v>0</v>
      </c>
      <c r="F86" s="100">
        <f t="shared" si="8"/>
        <v>0</v>
      </c>
      <c r="G86" s="100">
        <f t="shared" si="8"/>
        <v>0</v>
      </c>
      <c r="H86" s="100">
        <f t="shared" si="8"/>
        <v>0</v>
      </c>
      <c r="I86" s="100">
        <f t="shared" si="8"/>
        <v>0</v>
      </c>
      <c r="J86" s="100">
        <f t="shared" si="8"/>
        <v>0</v>
      </c>
      <c r="K86" s="100">
        <f t="shared" si="8"/>
        <v>0</v>
      </c>
      <c r="L86" s="100">
        <f t="shared" si="8"/>
        <v>0</v>
      </c>
      <c r="M86" s="100">
        <f t="shared" si="8"/>
        <v>0</v>
      </c>
      <c r="N86" s="100">
        <f t="shared" si="8"/>
        <v>0</v>
      </c>
      <c r="O86" s="100">
        <f t="shared" si="8"/>
        <v>0</v>
      </c>
      <c r="P86" s="100">
        <f t="shared" si="8"/>
        <v>0</v>
      </c>
      <c r="Q86" s="100">
        <f t="shared" si="8"/>
        <v>0</v>
      </c>
      <c r="R86" s="100">
        <f t="shared" si="8"/>
        <v>0</v>
      </c>
      <c r="S86" s="100">
        <f t="shared" si="8"/>
        <v>0</v>
      </c>
      <c r="T86" s="100">
        <f>SUM(B86:S86)</f>
        <v>0</v>
      </c>
    </row>
    <row r="87" spans="1:20" ht="21.75">
      <c r="A87" s="99" t="s">
        <v>136</v>
      </c>
      <c r="B87" s="101">
        <v>10000</v>
      </c>
      <c r="C87" s="101">
        <v>0</v>
      </c>
      <c r="D87" s="101">
        <v>0</v>
      </c>
      <c r="E87" s="101">
        <v>0</v>
      </c>
      <c r="F87" s="101">
        <v>0</v>
      </c>
      <c r="G87" s="101">
        <v>0</v>
      </c>
      <c r="H87" s="101">
        <v>708000</v>
      </c>
      <c r="I87" s="101">
        <v>0</v>
      </c>
      <c r="J87" s="101">
        <v>0</v>
      </c>
      <c r="K87" s="101">
        <v>0</v>
      </c>
      <c r="L87" s="101">
        <v>0</v>
      </c>
      <c r="M87" s="101">
        <v>25000</v>
      </c>
      <c r="N87" s="101">
        <v>0</v>
      </c>
      <c r="O87" s="101">
        <v>0</v>
      </c>
      <c r="P87" s="101">
        <v>0</v>
      </c>
      <c r="Q87" s="101">
        <v>9000</v>
      </c>
      <c r="R87" s="101">
        <v>0</v>
      </c>
      <c r="S87" s="101">
        <v>0</v>
      </c>
      <c r="T87" s="92">
        <f>SUM(B87:S87)</f>
        <v>752000</v>
      </c>
    </row>
    <row r="88" spans="1:20" ht="21.75">
      <c r="A88" s="94" t="s">
        <v>180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1:20" ht="21.75">
      <c r="A89" s="88" t="s">
        <v>181</v>
      </c>
      <c r="B89" s="87">
        <v>52500</v>
      </c>
      <c r="C89" s="87"/>
      <c r="D89" s="87">
        <v>58000</v>
      </c>
      <c r="E89" s="87">
        <v>0</v>
      </c>
      <c r="F89" s="87"/>
      <c r="G89" s="87">
        <v>13900</v>
      </c>
      <c r="H89" s="87"/>
      <c r="I89" s="87"/>
      <c r="J89" s="87"/>
      <c r="K89" s="87"/>
      <c r="L89" s="87">
        <v>0</v>
      </c>
      <c r="M89" s="87"/>
      <c r="N89" s="87"/>
      <c r="O89" s="87"/>
      <c r="P89" s="87"/>
      <c r="Q89" s="87"/>
      <c r="R89" s="87"/>
      <c r="S89" s="87"/>
      <c r="T89" s="87"/>
    </row>
    <row r="90" spans="1:20" ht="21.75">
      <c r="A90" s="88" t="s">
        <v>182</v>
      </c>
      <c r="B90" s="87"/>
      <c r="C90" s="87"/>
      <c r="D90" s="87">
        <v>0</v>
      </c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1:20" ht="21.75">
      <c r="A91" s="88" t="s">
        <v>329</v>
      </c>
      <c r="B91" s="87"/>
      <c r="C91" s="87"/>
      <c r="D91" s="87">
        <v>17700</v>
      </c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1:20" ht="21.75">
      <c r="A92" s="88" t="s">
        <v>330</v>
      </c>
      <c r="B92" s="87"/>
      <c r="C92" s="87"/>
      <c r="D92" s="87">
        <v>36800</v>
      </c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1:20" ht="21.75">
      <c r="A93" s="98" t="s">
        <v>135</v>
      </c>
      <c r="B93" s="100">
        <f>SUM(B89:B92)</f>
        <v>52500</v>
      </c>
      <c r="C93" s="100">
        <f>SUM(C89:C92)</f>
        <v>0</v>
      </c>
      <c r="D93" s="100">
        <f>SUM(D89:D92)</f>
        <v>112500</v>
      </c>
      <c r="E93" s="100">
        <f>SUM(E89:E92)</f>
        <v>0</v>
      </c>
      <c r="F93" s="100">
        <f>SUM(F89:F92)</f>
        <v>0</v>
      </c>
      <c r="G93" s="100">
        <f>SUM(G88:G92)</f>
        <v>13900</v>
      </c>
      <c r="H93" s="100">
        <f aca="true" t="shared" si="9" ref="H93:S93">SUM(H89:H92)</f>
        <v>0</v>
      </c>
      <c r="I93" s="100">
        <f t="shared" si="9"/>
        <v>0</v>
      </c>
      <c r="J93" s="100">
        <f t="shared" si="9"/>
        <v>0</v>
      </c>
      <c r="K93" s="100">
        <f t="shared" si="9"/>
        <v>0</v>
      </c>
      <c r="L93" s="100">
        <f t="shared" si="9"/>
        <v>0</v>
      </c>
      <c r="M93" s="100">
        <f t="shared" si="9"/>
        <v>0</v>
      </c>
      <c r="N93" s="100">
        <f t="shared" si="9"/>
        <v>0</v>
      </c>
      <c r="O93" s="100">
        <f t="shared" si="9"/>
        <v>0</v>
      </c>
      <c r="P93" s="100">
        <f t="shared" si="9"/>
        <v>0</v>
      </c>
      <c r="Q93" s="100">
        <f t="shared" si="9"/>
        <v>0</v>
      </c>
      <c r="R93" s="100">
        <f t="shared" si="9"/>
        <v>0</v>
      </c>
      <c r="S93" s="100">
        <f t="shared" si="9"/>
        <v>0</v>
      </c>
      <c r="T93" s="100">
        <f>SUM(B93:S93)</f>
        <v>178900</v>
      </c>
    </row>
    <row r="94" spans="1:20" ht="21.75">
      <c r="A94" s="99" t="s">
        <v>136</v>
      </c>
      <c r="B94" s="101">
        <v>73000</v>
      </c>
      <c r="C94" s="101">
        <v>0</v>
      </c>
      <c r="D94" s="101">
        <v>112500</v>
      </c>
      <c r="E94" s="101">
        <v>7000</v>
      </c>
      <c r="F94" s="101">
        <v>0</v>
      </c>
      <c r="G94" s="101">
        <v>45400</v>
      </c>
      <c r="H94" s="101">
        <v>0</v>
      </c>
      <c r="I94" s="101">
        <v>0</v>
      </c>
      <c r="J94" s="101">
        <v>0</v>
      </c>
      <c r="K94" s="101">
        <v>0</v>
      </c>
      <c r="L94" s="101">
        <v>11000</v>
      </c>
      <c r="M94" s="101">
        <v>0</v>
      </c>
      <c r="N94" s="101">
        <v>0</v>
      </c>
      <c r="O94" s="101">
        <v>0</v>
      </c>
      <c r="P94" s="101">
        <v>0</v>
      </c>
      <c r="Q94" s="101">
        <v>0</v>
      </c>
      <c r="R94" s="101">
        <v>0</v>
      </c>
      <c r="S94" s="101">
        <v>0</v>
      </c>
      <c r="T94" s="92">
        <f>SUM(B94:S94)</f>
        <v>248900</v>
      </c>
    </row>
    <row r="95" spans="1:20" ht="21.75">
      <c r="A95" s="94" t="s">
        <v>183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1:20" ht="21.75">
      <c r="A96" s="88" t="s">
        <v>184</v>
      </c>
      <c r="B96" s="87"/>
      <c r="C96" s="87"/>
      <c r="D96" s="87"/>
      <c r="E96" s="87"/>
      <c r="F96" s="87"/>
      <c r="G96" s="87">
        <v>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>
        <v>0</v>
      </c>
      <c r="S96" s="87">
        <v>0</v>
      </c>
      <c r="T96" s="87"/>
    </row>
    <row r="97" spans="1:20" ht="21.75">
      <c r="A97" s="88" t="s">
        <v>185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>
        <v>1200000</v>
      </c>
      <c r="M97" s="87"/>
      <c r="N97" s="87"/>
      <c r="O97" s="87"/>
      <c r="P97" s="87"/>
      <c r="Q97" s="87"/>
      <c r="R97" s="87">
        <v>0</v>
      </c>
      <c r="S97" s="87">
        <v>0</v>
      </c>
      <c r="T97" s="87"/>
    </row>
    <row r="98" spans="1:20" ht="21.75">
      <c r="A98" s="98" t="s">
        <v>135</v>
      </c>
      <c r="B98" s="100">
        <f>SUM(B96:B97)</f>
        <v>0</v>
      </c>
      <c r="C98" s="100">
        <f aca="true" t="shared" si="10" ref="C98:K98">SUM(C96:C97)</f>
        <v>0</v>
      </c>
      <c r="D98" s="100">
        <f t="shared" si="10"/>
        <v>0</v>
      </c>
      <c r="E98" s="100">
        <f t="shared" si="10"/>
        <v>0</v>
      </c>
      <c r="F98" s="100">
        <f t="shared" si="10"/>
        <v>0</v>
      </c>
      <c r="G98" s="100">
        <f t="shared" si="10"/>
        <v>0</v>
      </c>
      <c r="H98" s="100">
        <v>0</v>
      </c>
      <c r="I98" s="100">
        <f t="shared" si="10"/>
        <v>0</v>
      </c>
      <c r="J98" s="100">
        <f t="shared" si="10"/>
        <v>0</v>
      </c>
      <c r="K98" s="100">
        <f t="shared" si="10"/>
        <v>0</v>
      </c>
      <c r="L98" s="100">
        <f>SUM(L96:L97)</f>
        <v>1200000</v>
      </c>
      <c r="M98" s="100">
        <f aca="true" t="shared" si="11" ref="M98:S98">SUM(M96:M97)</f>
        <v>0</v>
      </c>
      <c r="N98" s="100">
        <f t="shared" si="11"/>
        <v>0</v>
      </c>
      <c r="O98" s="100">
        <f t="shared" si="11"/>
        <v>0</v>
      </c>
      <c r="P98" s="100">
        <f t="shared" si="11"/>
        <v>0</v>
      </c>
      <c r="Q98" s="100">
        <f t="shared" si="11"/>
        <v>0</v>
      </c>
      <c r="R98" s="100">
        <f t="shared" si="11"/>
        <v>0</v>
      </c>
      <c r="S98" s="100">
        <f t="shared" si="11"/>
        <v>0</v>
      </c>
      <c r="T98" s="100">
        <f>SUM(B98:S98)</f>
        <v>1200000</v>
      </c>
    </row>
    <row r="99" spans="1:20" ht="21.75">
      <c r="A99" s="99" t="s">
        <v>136</v>
      </c>
      <c r="B99" s="101"/>
      <c r="C99" s="101"/>
      <c r="D99" s="101"/>
      <c r="E99" s="101"/>
      <c r="F99" s="101"/>
      <c r="G99" s="101">
        <v>75400</v>
      </c>
      <c r="H99" s="101">
        <v>0</v>
      </c>
      <c r="I99" s="101"/>
      <c r="J99" s="101"/>
      <c r="K99" s="101"/>
      <c r="L99" s="101">
        <v>3097200</v>
      </c>
      <c r="M99" s="101"/>
      <c r="N99" s="101"/>
      <c r="O99" s="101"/>
      <c r="P99" s="101"/>
      <c r="Q99" s="101"/>
      <c r="R99" s="101"/>
      <c r="S99" s="101"/>
      <c r="T99" s="101">
        <f>SUM(B99:S99)</f>
        <v>3172600</v>
      </c>
    </row>
    <row r="100" spans="1:20" ht="21.75">
      <c r="A100" s="94" t="s">
        <v>186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1:20" ht="21.75">
      <c r="A101" s="89" t="s">
        <v>187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1:20" ht="21.75">
      <c r="A102" s="89" t="s">
        <v>293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</row>
    <row r="103" spans="1:20" ht="21.75">
      <c r="A103" s="98" t="s">
        <v>135</v>
      </c>
      <c r="B103" s="100">
        <f aca="true" t="shared" si="12" ref="B103:R103">SUM(B101:B102)</f>
        <v>0</v>
      </c>
      <c r="C103" s="100">
        <f t="shared" si="12"/>
        <v>0</v>
      </c>
      <c r="D103" s="100">
        <f t="shared" si="12"/>
        <v>0</v>
      </c>
      <c r="E103" s="100">
        <f t="shared" si="12"/>
        <v>0</v>
      </c>
      <c r="F103" s="100">
        <f t="shared" si="12"/>
        <v>0</v>
      </c>
      <c r="G103" s="100">
        <f t="shared" si="12"/>
        <v>0</v>
      </c>
      <c r="H103" s="100">
        <f t="shared" si="12"/>
        <v>0</v>
      </c>
      <c r="I103" s="100">
        <f t="shared" si="12"/>
        <v>0</v>
      </c>
      <c r="J103" s="100">
        <f t="shared" si="12"/>
        <v>0</v>
      </c>
      <c r="K103" s="100">
        <f t="shared" si="12"/>
        <v>0</v>
      </c>
      <c r="L103" s="100">
        <f t="shared" si="12"/>
        <v>0</v>
      </c>
      <c r="M103" s="100">
        <f t="shared" si="12"/>
        <v>0</v>
      </c>
      <c r="N103" s="100">
        <f t="shared" si="12"/>
        <v>0</v>
      </c>
      <c r="O103" s="100">
        <f t="shared" si="12"/>
        <v>0</v>
      </c>
      <c r="P103" s="100">
        <f t="shared" si="12"/>
        <v>0</v>
      </c>
      <c r="Q103" s="100">
        <f t="shared" si="12"/>
        <v>0</v>
      </c>
      <c r="R103" s="100">
        <f t="shared" si="12"/>
        <v>0</v>
      </c>
      <c r="S103" s="100">
        <f>SUM(S101:S102)</f>
        <v>0</v>
      </c>
      <c r="T103" s="100">
        <f>SUM(B103:S103)</f>
        <v>0</v>
      </c>
    </row>
    <row r="104" spans="1:20" ht="21.75">
      <c r="A104" s="99" t="s">
        <v>136</v>
      </c>
      <c r="B104" s="101"/>
      <c r="C104" s="101"/>
      <c r="D104" s="101"/>
      <c r="E104" s="101">
        <v>0</v>
      </c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>
        <f>SUM(B104:S104)</f>
        <v>0</v>
      </c>
    </row>
  </sheetData>
  <sheetProtection/>
  <mergeCells count="24">
    <mergeCell ref="T41:T42"/>
    <mergeCell ref="A1:T1"/>
    <mergeCell ref="A2:T2"/>
    <mergeCell ref="A3:T3"/>
    <mergeCell ref="B4:D4"/>
    <mergeCell ref="E4:F4"/>
    <mergeCell ref="G4:H4"/>
    <mergeCell ref="T4:T5"/>
    <mergeCell ref="T80:T81"/>
    <mergeCell ref="B41:D41"/>
    <mergeCell ref="E41:F41"/>
    <mergeCell ref="B80:D80"/>
    <mergeCell ref="E80:F80"/>
    <mergeCell ref="G80:H80"/>
    <mergeCell ref="J41:K41"/>
    <mergeCell ref="M41:N41"/>
    <mergeCell ref="O41:Q41"/>
    <mergeCell ref="J80:K80"/>
    <mergeCell ref="M80:N80"/>
    <mergeCell ref="O80:Q80"/>
    <mergeCell ref="G41:H41"/>
    <mergeCell ref="J4:K4"/>
    <mergeCell ref="M4:N4"/>
    <mergeCell ref="O4:Q4"/>
  </mergeCells>
  <printOptions/>
  <pageMargins left="0.3937007874015748" right="0" top="0.5511811023622047" bottom="0" header="0.31496062992125984" footer="0.31496062992125984"/>
  <pageSetup horizontalDpi="600" verticalDpi="600" orientation="landscape" paperSize="5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F20" sqref="F20"/>
    </sheetView>
  </sheetViews>
  <sheetFormatPr defaultColWidth="9.140625" defaultRowHeight="21.75"/>
  <cols>
    <col min="1" max="5" width="9.140625" style="102" customWidth="1"/>
    <col min="6" max="6" width="9.140625" style="122" customWidth="1"/>
    <col min="7" max="7" width="15.7109375" style="103" customWidth="1"/>
    <col min="8" max="8" width="14.00390625" style="102" customWidth="1"/>
    <col min="9" max="9" width="17.7109375" style="102" customWidth="1"/>
    <col min="10" max="10" width="16.140625" style="102" customWidth="1"/>
    <col min="11" max="11" width="15.421875" style="102" customWidth="1"/>
    <col min="12" max="12" width="15.7109375" style="102" customWidth="1"/>
    <col min="13" max="13" width="10.8515625" style="102" bestFit="1" customWidth="1"/>
    <col min="14" max="14" width="9.140625" style="102" customWidth="1"/>
    <col min="15" max="15" width="9.140625" style="103" customWidth="1"/>
    <col min="16" max="16384" width="9.140625" style="102" customWidth="1"/>
  </cols>
  <sheetData>
    <row r="1" spans="1:12" ht="18.75">
      <c r="A1" s="338" t="s">
        <v>367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18.75">
      <c r="A2" s="338" t="s">
        <v>188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3" spans="1:12" ht="18.75">
      <c r="A3" s="339" t="s">
        <v>481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1:12" ht="18.75">
      <c r="A4" s="340" t="s">
        <v>3</v>
      </c>
      <c r="B4" s="341"/>
      <c r="C4" s="341"/>
      <c r="D4" s="341"/>
      <c r="E4" s="342"/>
      <c r="F4" s="349" t="s">
        <v>189</v>
      </c>
      <c r="G4" s="352" t="s">
        <v>7</v>
      </c>
      <c r="H4" s="352"/>
      <c r="I4" s="352" t="s">
        <v>190</v>
      </c>
      <c r="J4" s="352"/>
      <c r="K4" s="352" t="s">
        <v>191</v>
      </c>
      <c r="L4" s="352"/>
    </row>
    <row r="5" spans="1:12" ht="18.75">
      <c r="A5" s="343"/>
      <c r="B5" s="344"/>
      <c r="C5" s="344"/>
      <c r="D5" s="344"/>
      <c r="E5" s="345"/>
      <c r="F5" s="350"/>
      <c r="G5" s="353" t="s">
        <v>480</v>
      </c>
      <c r="H5" s="337"/>
      <c r="I5" s="353" t="s">
        <v>486</v>
      </c>
      <c r="J5" s="337"/>
      <c r="K5" s="336" t="s">
        <v>487</v>
      </c>
      <c r="L5" s="337"/>
    </row>
    <row r="6" spans="1:12" ht="18.75">
      <c r="A6" s="346"/>
      <c r="B6" s="347"/>
      <c r="C6" s="347"/>
      <c r="D6" s="347"/>
      <c r="E6" s="348"/>
      <c r="F6" s="351"/>
      <c r="G6" s="104" t="s">
        <v>54</v>
      </c>
      <c r="H6" s="252" t="s">
        <v>55</v>
      </c>
      <c r="I6" s="252" t="s">
        <v>54</v>
      </c>
      <c r="J6" s="252" t="s">
        <v>55</v>
      </c>
      <c r="K6" s="252" t="s">
        <v>54</v>
      </c>
      <c r="L6" s="252" t="s">
        <v>55</v>
      </c>
    </row>
    <row r="7" spans="1:12" ht="18.75">
      <c r="A7" s="129" t="s">
        <v>72</v>
      </c>
      <c r="B7" s="253"/>
      <c r="C7" s="253"/>
      <c r="D7" s="253"/>
      <c r="E7" s="253"/>
      <c r="F7" s="126">
        <v>11011000</v>
      </c>
      <c r="G7" s="127"/>
      <c r="H7" s="128"/>
      <c r="I7" s="108"/>
      <c r="J7" s="127"/>
      <c r="K7" s="127">
        <v>0</v>
      </c>
      <c r="L7" s="128"/>
    </row>
    <row r="8" spans="1:14" ht="18.75">
      <c r="A8" s="106" t="s">
        <v>376</v>
      </c>
      <c r="B8" s="106"/>
      <c r="C8" s="106"/>
      <c r="D8" s="106"/>
      <c r="E8" s="106"/>
      <c r="F8" s="107" t="s">
        <v>401</v>
      </c>
      <c r="G8" s="108"/>
      <c r="H8" s="108"/>
      <c r="I8" s="108"/>
      <c r="J8" s="108"/>
      <c r="K8" s="108"/>
      <c r="L8" s="108"/>
      <c r="N8" s="109"/>
    </row>
    <row r="9" spans="1:14" ht="18.75">
      <c r="A9" s="105" t="s">
        <v>378</v>
      </c>
      <c r="B9" s="285"/>
      <c r="C9" s="285"/>
      <c r="D9" s="285"/>
      <c r="E9" s="285"/>
      <c r="F9" s="107" t="s">
        <v>401</v>
      </c>
      <c r="G9" s="108">
        <v>6762891.56</v>
      </c>
      <c r="H9" s="108"/>
      <c r="I9" s="108">
        <v>1394540.15</v>
      </c>
      <c r="J9" s="108">
        <v>6767446.7</v>
      </c>
      <c r="K9" s="108">
        <f>G9+I9-J9</f>
        <v>1389985.0099999988</v>
      </c>
      <c r="L9" s="108"/>
      <c r="M9" s="109"/>
      <c r="N9" s="109"/>
    </row>
    <row r="10" spans="1:14" ht="18.75">
      <c r="A10" s="105" t="s">
        <v>374</v>
      </c>
      <c r="B10" s="106"/>
      <c r="C10" s="106"/>
      <c r="D10" s="106"/>
      <c r="E10" s="106"/>
      <c r="F10" s="107" t="s">
        <v>402</v>
      </c>
      <c r="G10" s="108">
        <v>10720685.53</v>
      </c>
      <c r="H10" s="108"/>
      <c r="I10" s="108">
        <v>6877528.46</v>
      </c>
      <c r="J10" s="108">
        <v>2498541.05</v>
      </c>
      <c r="K10" s="108">
        <f>G10+I10-J10</f>
        <v>15099672.939999998</v>
      </c>
      <c r="L10" s="108"/>
      <c r="M10" s="109"/>
      <c r="N10" s="109"/>
    </row>
    <row r="11" spans="1:14" ht="18.75">
      <c r="A11" s="105" t="s">
        <v>375</v>
      </c>
      <c r="B11" s="106"/>
      <c r="C11" s="106"/>
      <c r="D11" s="106"/>
      <c r="E11" s="106"/>
      <c r="F11" s="107" t="s">
        <v>402</v>
      </c>
      <c r="G11" s="108">
        <v>301278.71</v>
      </c>
      <c r="H11" s="108"/>
      <c r="I11" s="108">
        <v>200000</v>
      </c>
      <c r="J11" s="108">
        <v>100000</v>
      </c>
      <c r="K11" s="108">
        <f aca="true" t="shared" si="0" ref="K11:K30">G11+I11-J11</f>
        <v>401278.71</v>
      </c>
      <c r="L11" s="108"/>
      <c r="N11" s="109"/>
    </row>
    <row r="12" spans="1:14" ht="18.75">
      <c r="A12" s="105" t="s">
        <v>384</v>
      </c>
      <c r="B12" s="106"/>
      <c r="C12" s="106"/>
      <c r="D12" s="106"/>
      <c r="E12" s="106"/>
      <c r="F12" s="107" t="s">
        <v>403</v>
      </c>
      <c r="G12" s="108">
        <v>1079092.16</v>
      </c>
      <c r="H12" s="108"/>
      <c r="I12" s="108"/>
      <c r="J12" s="108"/>
      <c r="K12" s="108">
        <f>G12+I12-J12</f>
        <v>1079092.16</v>
      </c>
      <c r="L12" s="108"/>
      <c r="M12" s="109"/>
      <c r="N12" s="109"/>
    </row>
    <row r="13" spans="1:14" ht="18.75">
      <c r="A13" s="105" t="s">
        <v>377</v>
      </c>
      <c r="B13" s="106"/>
      <c r="C13" s="106"/>
      <c r="D13" s="106"/>
      <c r="E13" s="106"/>
      <c r="F13" s="107" t="s">
        <v>403</v>
      </c>
      <c r="G13" s="108">
        <v>5295184.45</v>
      </c>
      <c r="H13" s="108"/>
      <c r="I13" s="108"/>
      <c r="J13" s="108"/>
      <c r="K13" s="108">
        <f>G13+I13-J13</f>
        <v>5295184.45</v>
      </c>
      <c r="L13" s="108"/>
      <c r="M13" s="109"/>
      <c r="N13" s="109"/>
    </row>
    <row r="14" spans="1:12" ht="18.75">
      <c r="A14" s="105" t="s">
        <v>221</v>
      </c>
      <c r="B14" s="106"/>
      <c r="C14" s="106"/>
      <c r="D14" s="106"/>
      <c r="E14" s="106"/>
      <c r="F14" s="107"/>
      <c r="G14" s="108"/>
      <c r="H14" s="108"/>
      <c r="I14" s="143"/>
      <c r="J14" s="108"/>
      <c r="K14" s="108">
        <f t="shared" si="0"/>
        <v>0</v>
      </c>
      <c r="L14" s="108"/>
    </row>
    <row r="15" spans="1:12" ht="18.75">
      <c r="A15" s="105" t="s">
        <v>73</v>
      </c>
      <c r="B15" s="106"/>
      <c r="C15" s="106"/>
      <c r="D15" s="106"/>
      <c r="E15" s="106"/>
      <c r="F15" s="107" t="s">
        <v>488</v>
      </c>
      <c r="G15" s="108">
        <v>1620000</v>
      </c>
      <c r="H15" s="108"/>
      <c r="I15" s="108">
        <v>200000</v>
      </c>
      <c r="J15" s="108">
        <v>300000</v>
      </c>
      <c r="K15" s="108">
        <f>G15+I15-J15</f>
        <v>1520000</v>
      </c>
      <c r="L15" s="108"/>
    </row>
    <row r="16" spans="1:12" ht="18.75">
      <c r="A16" s="105" t="s">
        <v>222</v>
      </c>
      <c r="B16" s="106"/>
      <c r="C16" s="106"/>
      <c r="D16" s="106"/>
      <c r="E16" s="106"/>
      <c r="F16" s="107" t="s">
        <v>489</v>
      </c>
      <c r="G16" s="108">
        <v>9000</v>
      </c>
      <c r="H16" s="108"/>
      <c r="I16" s="143"/>
      <c r="J16" s="108"/>
      <c r="K16" s="108">
        <f t="shared" si="0"/>
        <v>9000</v>
      </c>
      <c r="L16" s="108"/>
    </row>
    <row r="17" spans="1:12" ht="18.75">
      <c r="A17" s="105" t="s">
        <v>223</v>
      </c>
      <c r="B17" s="106"/>
      <c r="C17" s="106"/>
      <c r="D17" s="106"/>
      <c r="E17" s="106"/>
      <c r="F17" s="107" t="s">
        <v>491</v>
      </c>
      <c r="G17" s="108"/>
      <c r="H17" s="108"/>
      <c r="I17" s="143"/>
      <c r="J17" s="108"/>
      <c r="K17" s="108">
        <f t="shared" si="0"/>
        <v>0</v>
      </c>
      <c r="L17" s="108"/>
    </row>
    <row r="18" spans="1:12" ht="18.75">
      <c r="A18" s="105" t="s">
        <v>368</v>
      </c>
      <c r="B18" s="106"/>
      <c r="C18" s="106"/>
      <c r="D18" s="106"/>
      <c r="E18" s="106"/>
      <c r="F18" s="107" t="s">
        <v>490</v>
      </c>
      <c r="G18" s="108"/>
      <c r="H18" s="108"/>
      <c r="I18" s="108"/>
      <c r="J18" s="108"/>
      <c r="K18" s="108">
        <f t="shared" si="0"/>
        <v>0</v>
      </c>
      <c r="L18" s="108"/>
    </row>
    <row r="19" spans="1:12" ht="18.75">
      <c r="A19" s="105" t="s">
        <v>192</v>
      </c>
      <c r="B19" s="106"/>
      <c r="C19" s="106"/>
      <c r="D19" s="106"/>
      <c r="E19" s="106"/>
      <c r="F19" s="107" t="s">
        <v>311</v>
      </c>
      <c r="G19" s="108"/>
      <c r="H19" s="108"/>
      <c r="I19" s="108"/>
      <c r="J19" s="108"/>
      <c r="K19" s="108">
        <f t="shared" si="0"/>
        <v>0</v>
      </c>
      <c r="L19" s="108"/>
    </row>
    <row r="20" spans="1:12" ht="18.75">
      <c r="A20" s="105" t="s">
        <v>95</v>
      </c>
      <c r="B20" s="106"/>
      <c r="C20" s="106"/>
      <c r="D20" s="106"/>
      <c r="E20" s="106"/>
      <c r="F20" s="107" t="s">
        <v>32</v>
      </c>
      <c r="G20" s="108"/>
      <c r="H20" s="108"/>
      <c r="I20" s="108"/>
      <c r="J20" s="108"/>
      <c r="K20" s="108">
        <f t="shared" si="0"/>
        <v>0</v>
      </c>
      <c r="L20" s="108"/>
    </row>
    <row r="21" spans="1:12" ht="18.75">
      <c r="A21" s="105" t="s">
        <v>193</v>
      </c>
      <c r="B21" s="106"/>
      <c r="C21" s="106"/>
      <c r="D21" s="106"/>
      <c r="E21" s="106"/>
      <c r="F21" s="107" t="s">
        <v>492</v>
      </c>
      <c r="G21" s="108">
        <v>812683</v>
      </c>
      <c r="H21" s="108"/>
      <c r="I21" s="108">
        <v>990330</v>
      </c>
      <c r="J21" s="108"/>
      <c r="K21" s="108">
        <f t="shared" si="0"/>
        <v>1803013</v>
      </c>
      <c r="L21" s="108"/>
    </row>
    <row r="22" spans="1:12" ht="18.75">
      <c r="A22" s="105" t="s">
        <v>194</v>
      </c>
      <c r="B22" s="106"/>
      <c r="C22" s="106"/>
      <c r="D22" s="106"/>
      <c r="E22" s="106"/>
      <c r="F22" s="107" t="s">
        <v>493</v>
      </c>
      <c r="G22" s="108">
        <v>322260</v>
      </c>
      <c r="H22" s="108"/>
      <c r="I22" s="108">
        <v>322260</v>
      </c>
      <c r="J22" s="108"/>
      <c r="K22" s="108">
        <f>G22+I22-J22</f>
        <v>644520</v>
      </c>
      <c r="L22" s="108"/>
    </row>
    <row r="23" spans="1:12" ht="18.75">
      <c r="A23" s="105" t="s">
        <v>245</v>
      </c>
      <c r="B23" s="106"/>
      <c r="C23" s="106"/>
      <c r="D23" s="106"/>
      <c r="E23" s="106"/>
      <c r="F23" s="107" t="s">
        <v>494</v>
      </c>
      <c r="G23" s="108">
        <v>539225</v>
      </c>
      <c r="H23" s="108"/>
      <c r="I23" s="108">
        <v>521940</v>
      </c>
      <c r="J23" s="108"/>
      <c r="K23" s="108">
        <f t="shared" si="0"/>
        <v>1061165</v>
      </c>
      <c r="L23" s="108"/>
    </row>
    <row r="24" spans="1:12" ht="18.75">
      <c r="A24" s="105" t="s">
        <v>195</v>
      </c>
      <c r="B24" s="106"/>
      <c r="C24" s="106"/>
      <c r="D24" s="106"/>
      <c r="E24" s="106"/>
      <c r="F24" s="107" t="s">
        <v>495</v>
      </c>
      <c r="G24" s="108">
        <v>23500</v>
      </c>
      <c r="H24" s="108"/>
      <c r="I24" s="108">
        <v>24800</v>
      </c>
      <c r="J24" s="108"/>
      <c r="K24" s="108">
        <f t="shared" si="0"/>
        <v>48300</v>
      </c>
      <c r="L24" s="108"/>
    </row>
    <row r="25" spans="1:12" ht="18.75">
      <c r="A25" s="105" t="s">
        <v>196</v>
      </c>
      <c r="B25" s="106"/>
      <c r="C25" s="106"/>
      <c r="D25" s="106"/>
      <c r="E25" s="106"/>
      <c r="F25" s="107" t="s">
        <v>496</v>
      </c>
      <c r="G25" s="108">
        <v>38163</v>
      </c>
      <c r="H25" s="108"/>
      <c r="I25" s="108">
        <v>215969</v>
      </c>
      <c r="J25" s="108"/>
      <c r="K25" s="108">
        <f t="shared" si="0"/>
        <v>254132</v>
      </c>
      <c r="L25" s="108"/>
    </row>
    <row r="26" spans="1:12" ht="18.75">
      <c r="A26" s="105" t="s">
        <v>197</v>
      </c>
      <c r="B26" s="106"/>
      <c r="C26" s="106"/>
      <c r="D26" s="106"/>
      <c r="E26" s="106"/>
      <c r="F26" s="107" t="s">
        <v>497</v>
      </c>
      <c r="G26" s="108">
        <v>28475</v>
      </c>
      <c r="H26" s="108"/>
      <c r="I26" s="108">
        <v>142446.9</v>
      </c>
      <c r="J26" s="108"/>
      <c r="K26" s="108">
        <f t="shared" si="0"/>
        <v>170921.9</v>
      </c>
      <c r="L26" s="108"/>
    </row>
    <row r="27" spans="1:12" ht="18.75">
      <c r="A27" s="105" t="s">
        <v>198</v>
      </c>
      <c r="B27" s="106"/>
      <c r="C27" s="106"/>
      <c r="D27" s="106"/>
      <c r="E27" s="106"/>
      <c r="F27" s="107" t="s">
        <v>498</v>
      </c>
      <c r="G27" s="108">
        <v>32733.48</v>
      </c>
      <c r="H27" s="108"/>
      <c r="I27" s="108">
        <v>33231.12</v>
      </c>
      <c r="J27" s="108"/>
      <c r="K27" s="108">
        <f t="shared" si="0"/>
        <v>65964.6</v>
      </c>
      <c r="L27" s="108"/>
    </row>
    <row r="28" spans="1:12" ht="18.75">
      <c r="A28" s="105" t="s">
        <v>199</v>
      </c>
      <c r="B28" s="106"/>
      <c r="C28" s="106"/>
      <c r="D28" s="106"/>
      <c r="E28" s="106"/>
      <c r="F28" s="107" t="s">
        <v>499</v>
      </c>
      <c r="G28" s="108"/>
      <c r="H28" s="108"/>
      <c r="I28" s="108">
        <v>30000</v>
      </c>
      <c r="J28" s="143"/>
      <c r="K28" s="108">
        <f t="shared" si="0"/>
        <v>30000</v>
      </c>
      <c r="L28" s="108"/>
    </row>
    <row r="29" spans="1:12" ht="18.75">
      <c r="A29" s="105" t="s">
        <v>200</v>
      </c>
      <c r="B29" s="106"/>
      <c r="C29" s="106"/>
      <c r="D29" s="106"/>
      <c r="E29" s="106"/>
      <c r="F29" s="107" t="s">
        <v>227</v>
      </c>
      <c r="G29" s="108"/>
      <c r="H29" s="108"/>
      <c r="I29" s="108"/>
      <c r="J29" s="143"/>
      <c r="K29" s="108">
        <f t="shared" si="0"/>
        <v>0</v>
      </c>
      <c r="L29" s="108"/>
    </row>
    <row r="30" spans="1:12" ht="18.75">
      <c r="A30" s="105" t="s">
        <v>201</v>
      </c>
      <c r="B30" s="106"/>
      <c r="C30" s="106"/>
      <c r="D30" s="106"/>
      <c r="E30" s="106"/>
      <c r="F30" s="107" t="s">
        <v>228</v>
      </c>
      <c r="G30" s="108"/>
      <c r="H30" s="108"/>
      <c r="I30" s="108"/>
      <c r="J30" s="143"/>
      <c r="K30" s="108">
        <f t="shared" si="0"/>
        <v>0</v>
      </c>
      <c r="L30" s="108"/>
    </row>
    <row r="31" spans="1:12" ht="18.75">
      <c r="A31" s="105" t="s">
        <v>249</v>
      </c>
      <c r="B31" s="106"/>
      <c r="C31" s="106"/>
      <c r="D31" s="106"/>
      <c r="E31" s="106"/>
      <c r="F31" s="107" t="s">
        <v>248</v>
      </c>
      <c r="G31" s="108"/>
      <c r="H31" s="108"/>
      <c r="I31" s="108"/>
      <c r="J31" s="143"/>
      <c r="K31" s="108">
        <f>G31+I31-J31</f>
        <v>0</v>
      </c>
      <c r="L31" s="108"/>
    </row>
    <row r="32" spans="1:12" ht="18.75">
      <c r="A32" s="105" t="s">
        <v>203</v>
      </c>
      <c r="B32" s="106"/>
      <c r="C32" s="106"/>
      <c r="D32" s="106"/>
      <c r="E32" s="106"/>
      <c r="F32" s="110" t="s">
        <v>321</v>
      </c>
      <c r="G32" s="111"/>
      <c r="H32" s="108"/>
      <c r="I32" s="143"/>
      <c r="J32" s="108"/>
      <c r="K32" s="108"/>
      <c r="L32" s="108">
        <f>H32+J32-I32</f>
        <v>0</v>
      </c>
    </row>
    <row r="33" spans="1:13" ht="18.75">
      <c r="A33" s="105" t="s">
        <v>204</v>
      </c>
      <c r="B33" s="106"/>
      <c r="C33" s="112"/>
      <c r="D33" s="112"/>
      <c r="E33" s="112"/>
      <c r="F33" s="110" t="s">
        <v>320</v>
      </c>
      <c r="G33" s="145"/>
      <c r="H33" s="108">
        <v>555.36</v>
      </c>
      <c r="I33" s="143"/>
      <c r="J33" s="108">
        <v>323.96</v>
      </c>
      <c r="K33" s="108"/>
      <c r="L33" s="108">
        <f aca="true" t="shared" si="1" ref="L33:L85">H33+J33-I33</f>
        <v>879.3199999999999</v>
      </c>
      <c r="M33" s="103"/>
    </row>
    <row r="34" spans="1:13" ht="18.75">
      <c r="A34" s="105" t="s">
        <v>205</v>
      </c>
      <c r="B34" s="106"/>
      <c r="C34" s="106"/>
      <c r="D34" s="106"/>
      <c r="E34" s="112">
        <f>C34+D34</f>
        <v>0</v>
      </c>
      <c r="F34" s="110" t="s">
        <v>323</v>
      </c>
      <c r="G34" s="145"/>
      <c r="H34" s="108"/>
      <c r="I34" s="143"/>
      <c r="J34" s="108"/>
      <c r="K34" s="108"/>
      <c r="L34" s="108">
        <f>H34+J34-I34</f>
        <v>0</v>
      </c>
      <c r="M34" s="103"/>
    </row>
    <row r="35" spans="1:13" ht="18.75">
      <c r="A35" s="105" t="s">
        <v>238</v>
      </c>
      <c r="B35" s="106"/>
      <c r="C35" s="112"/>
      <c r="D35" s="112"/>
      <c r="E35" s="112"/>
      <c r="F35" s="110" t="s">
        <v>322</v>
      </c>
      <c r="G35" s="145"/>
      <c r="H35" s="108">
        <v>370</v>
      </c>
      <c r="I35" s="143"/>
      <c r="J35" s="108">
        <v>330</v>
      </c>
      <c r="K35" s="108"/>
      <c r="L35" s="108">
        <f t="shared" si="1"/>
        <v>700</v>
      </c>
      <c r="M35" s="103"/>
    </row>
    <row r="36" spans="1:13" ht="18.75">
      <c r="A36" s="105" t="s">
        <v>408</v>
      </c>
      <c r="B36" s="106"/>
      <c r="C36" s="112"/>
      <c r="D36" s="112"/>
      <c r="E36" s="112"/>
      <c r="F36" s="110" t="s">
        <v>501</v>
      </c>
      <c r="G36" s="145"/>
      <c r="H36" s="108"/>
      <c r="I36" s="108"/>
      <c r="J36" s="108">
        <v>24715</v>
      </c>
      <c r="K36" s="108"/>
      <c r="L36" s="108">
        <f>H36+J36-I36</f>
        <v>24715</v>
      </c>
      <c r="M36" s="103"/>
    </row>
    <row r="37" spans="1:13" ht="18.75">
      <c r="A37" s="105" t="s">
        <v>405</v>
      </c>
      <c r="B37" s="106"/>
      <c r="C37" s="112"/>
      <c r="D37" s="112"/>
      <c r="E37" s="112"/>
      <c r="F37" s="110" t="s">
        <v>406</v>
      </c>
      <c r="G37" s="145"/>
      <c r="H37" s="108">
        <v>70</v>
      </c>
      <c r="I37" s="108"/>
      <c r="J37" s="108">
        <v>10</v>
      </c>
      <c r="K37" s="108"/>
      <c r="L37" s="108">
        <f t="shared" si="1"/>
        <v>80</v>
      </c>
      <c r="M37" s="103"/>
    </row>
    <row r="38" spans="1:13" ht="18.75">
      <c r="A38" s="105" t="s">
        <v>404</v>
      </c>
      <c r="B38" s="106"/>
      <c r="C38" s="106"/>
      <c r="D38" s="106"/>
      <c r="E38" s="112"/>
      <c r="F38" s="110" t="s">
        <v>407</v>
      </c>
      <c r="G38" s="145"/>
      <c r="H38" s="108">
        <v>156</v>
      </c>
      <c r="I38" s="143"/>
      <c r="J38" s="108">
        <v>644</v>
      </c>
      <c r="K38" s="108"/>
      <c r="L38" s="108">
        <f t="shared" si="1"/>
        <v>800</v>
      </c>
      <c r="M38" s="103"/>
    </row>
    <row r="39" spans="1:13" ht="18.75">
      <c r="A39" s="105" t="s">
        <v>242</v>
      </c>
      <c r="B39" s="106"/>
      <c r="C39" s="106"/>
      <c r="D39" s="106"/>
      <c r="E39" s="112"/>
      <c r="F39" s="110" t="s">
        <v>400</v>
      </c>
      <c r="G39" s="145"/>
      <c r="H39" s="108"/>
      <c r="I39" s="143"/>
      <c r="J39" s="108"/>
      <c r="K39" s="108"/>
      <c r="L39" s="108">
        <f t="shared" si="1"/>
        <v>0</v>
      </c>
      <c r="M39" s="103"/>
    </row>
    <row r="40" spans="1:13" ht="18.75">
      <c r="A40" s="105" t="s">
        <v>230</v>
      </c>
      <c r="B40" s="106"/>
      <c r="C40" s="106"/>
      <c r="D40" s="106"/>
      <c r="E40" s="112"/>
      <c r="F40" s="110" t="s">
        <v>409</v>
      </c>
      <c r="G40" s="145"/>
      <c r="H40" s="108"/>
      <c r="I40" s="143"/>
      <c r="J40" s="108">
        <v>87.3</v>
      </c>
      <c r="K40" s="108"/>
      <c r="L40" s="108">
        <f t="shared" si="1"/>
        <v>87.3</v>
      </c>
      <c r="M40" s="103"/>
    </row>
    <row r="41" spans="1:13" ht="18.75">
      <c r="A41" s="105" t="s">
        <v>231</v>
      </c>
      <c r="B41" s="106"/>
      <c r="C41" s="106"/>
      <c r="D41" s="106"/>
      <c r="E41" s="112"/>
      <c r="F41" s="110" t="s">
        <v>410</v>
      </c>
      <c r="G41" s="145"/>
      <c r="H41" s="108">
        <v>120</v>
      </c>
      <c r="I41" s="143"/>
      <c r="J41" s="108">
        <v>100</v>
      </c>
      <c r="K41" s="108"/>
      <c r="L41" s="108">
        <f t="shared" si="1"/>
        <v>220</v>
      </c>
      <c r="M41" s="103"/>
    </row>
    <row r="42" spans="1:13" ht="18.75">
      <c r="A42" s="105" t="s">
        <v>229</v>
      </c>
      <c r="B42" s="106"/>
      <c r="C42" s="106"/>
      <c r="D42" s="106"/>
      <c r="E42" s="112"/>
      <c r="F42" s="110" t="s">
        <v>411</v>
      </c>
      <c r="G42" s="145"/>
      <c r="H42" s="108"/>
      <c r="I42" s="143"/>
      <c r="J42" s="108"/>
      <c r="K42" s="108"/>
      <c r="L42" s="108">
        <f t="shared" si="1"/>
        <v>0</v>
      </c>
      <c r="M42" s="103"/>
    </row>
    <row r="43" spans="1:13" ht="18.75">
      <c r="A43" s="105" t="s">
        <v>206</v>
      </c>
      <c r="B43" s="106"/>
      <c r="C43" s="106"/>
      <c r="D43" s="106"/>
      <c r="E43" s="112"/>
      <c r="F43" s="110" t="s">
        <v>412</v>
      </c>
      <c r="G43" s="145"/>
      <c r="H43" s="108">
        <v>26559.64</v>
      </c>
      <c r="I43" s="143"/>
      <c r="J43" s="108"/>
      <c r="K43" s="108"/>
      <c r="L43" s="108">
        <f t="shared" si="1"/>
        <v>26559.64</v>
      </c>
      <c r="M43" s="103"/>
    </row>
    <row r="44" spans="1:13" ht="18.75">
      <c r="A44" s="105" t="s">
        <v>413</v>
      </c>
      <c r="B44" s="106"/>
      <c r="C44" s="106"/>
      <c r="D44" s="106"/>
      <c r="E44" s="112"/>
      <c r="F44" s="110" t="s">
        <v>415</v>
      </c>
      <c r="G44" s="145"/>
      <c r="H44" s="108">
        <v>2700</v>
      </c>
      <c r="I44" s="143"/>
      <c r="J44" s="108">
        <v>700</v>
      </c>
      <c r="K44" s="108"/>
      <c r="L44" s="108">
        <f t="shared" si="1"/>
        <v>3400</v>
      </c>
      <c r="M44" s="103"/>
    </row>
    <row r="45" spans="1:13" ht="18.75">
      <c r="A45" s="105" t="s">
        <v>414</v>
      </c>
      <c r="B45" s="106"/>
      <c r="C45" s="106"/>
      <c r="D45" s="106"/>
      <c r="E45" s="112"/>
      <c r="F45" s="110" t="s">
        <v>416</v>
      </c>
      <c r="G45" s="145"/>
      <c r="H45" s="108"/>
      <c r="I45" s="143"/>
      <c r="J45" s="108"/>
      <c r="K45" s="108"/>
      <c r="L45" s="108"/>
      <c r="M45" s="103"/>
    </row>
    <row r="46" spans="1:16" s="103" customFormat="1" ht="18.75">
      <c r="A46" s="105" t="s">
        <v>213</v>
      </c>
      <c r="B46" s="106"/>
      <c r="C46" s="106"/>
      <c r="D46" s="106"/>
      <c r="E46" s="112"/>
      <c r="F46" s="110" t="s">
        <v>417</v>
      </c>
      <c r="G46" s="145"/>
      <c r="H46" s="108"/>
      <c r="I46" s="143"/>
      <c r="J46" s="108">
        <v>48771.9</v>
      </c>
      <c r="K46" s="108"/>
      <c r="L46" s="108">
        <f>H46+J46-I46</f>
        <v>48771.9</v>
      </c>
      <c r="N46" s="102"/>
      <c r="P46" s="102"/>
    </row>
    <row r="47" spans="1:13" ht="18.75">
      <c r="A47" s="105" t="s">
        <v>208</v>
      </c>
      <c r="B47" s="106"/>
      <c r="C47" s="106"/>
      <c r="D47" s="106"/>
      <c r="E47" s="112"/>
      <c r="F47" s="110" t="s">
        <v>418</v>
      </c>
      <c r="G47" s="145"/>
      <c r="H47" s="108">
        <v>803762.21</v>
      </c>
      <c r="I47" s="143"/>
      <c r="J47" s="108">
        <v>825749.01</v>
      </c>
      <c r="K47" s="108"/>
      <c r="L47" s="108">
        <f>H47+J47-I47</f>
        <v>1629511.22</v>
      </c>
      <c r="M47" s="103"/>
    </row>
    <row r="48" spans="1:13" ht="18.75">
      <c r="A48" s="105" t="s">
        <v>207</v>
      </c>
      <c r="B48" s="106"/>
      <c r="C48" s="106"/>
      <c r="D48" s="106"/>
      <c r="E48" s="112"/>
      <c r="F48" s="110" t="s">
        <v>419</v>
      </c>
      <c r="G48" s="145"/>
      <c r="H48" s="108">
        <v>111757.45</v>
      </c>
      <c r="I48" s="143"/>
      <c r="J48" s="108">
        <v>157751.54</v>
      </c>
      <c r="K48" s="108"/>
      <c r="L48" s="108">
        <f t="shared" si="1"/>
        <v>269508.99</v>
      </c>
      <c r="M48" s="103"/>
    </row>
    <row r="49" spans="1:13" ht="18.75">
      <c r="A49" s="105" t="s">
        <v>239</v>
      </c>
      <c r="B49" s="106"/>
      <c r="C49" s="106"/>
      <c r="D49" s="106"/>
      <c r="E49" s="112"/>
      <c r="F49" s="110" t="s">
        <v>420</v>
      </c>
      <c r="G49" s="145"/>
      <c r="H49" s="108"/>
      <c r="I49" s="143"/>
      <c r="J49" s="108">
        <v>4555.14</v>
      </c>
      <c r="K49" s="108"/>
      <c r="L49" s="108">
        <f t="shared" si="1"/>
        <v>4555.14</v>
      </c>
      <c r="M49" s="103"/>
    </row>
    <row r="50" spans="1:13" ht="18.75">
      <c r="A50" s="105" t="s">
        <v>209</v>
      </c>
      <c r="B50" s="106"/>
      <c r="C50" s="106"/>
      <c r="D50" s="106"/>
      <c r="E50" s="112"/>
      <c r="F50" s="110" t="s">
        <v>421</v>
      </c>
      <c r="G50" s="145"/>
      <c r="H50" s="108">
        <v>370356.28</v>
      </c>
      <c r="I50" s="143"/>
      <c r="J50" s="108">
        <v>362267.7</v>
      </c>
      <c r="K50" s="108"/>
      <c r="L50" s="108">
        <f t="shared" si="1"/>
        <v>732623.98</v>
      </c>
      <c r="M50" s="103"/>
    </row>
    <row r="51" spans="1:13" ht="18.75">
      <c r="A51" s="105" t="s">
        <v>210</v>
      </c>
      <c r="B51" s="106"/>
      <c r="C51" s="106"/>
      <c r="D51" s="106"/>
      <c r="E51" s="112"/>
      <c r="F51" s="110" t="s">
        <v>422</v>
      </c>
      <c r="G51" s="145"/>
      <c r="H51" s="108"/>
      <c r="I51" s="143"/>
      <c r="J51" s="108"/>
      <c r="K51" s="108"/>
      <c r="L51" s="108">
        <f t="shared" si="1"/>
        <v>0</v>
      </c>
      <c r="M51" s="103"/>
    </row>
    <row r="52" spans="1:16" s="103" customFormat="1" ht="18.75">
      <c r="A52" s="105" t="s">
        <v>211</v>
      </c>
      <c r="B52" s="106"/>
      <c r="C52" s="106"/>
      <c r="D52" s="106"/>
      <c r="E52" s="112"/>
      <c r="F52" s="110" t="s">
        <v>423</v>
      </c>
      <c r="G52" s="145"/>
      <c r="H52" s="108">
        <v>11425.62</v>
      </c>
      <c r="I52" s="143"/>
      <c r="J52" s="108"/>
      <c r="K52" s="108"/>
      <c r="L52" s="108">
        <f t="shared" si="1"/>
        <v>11425.62</v>
      </c>
      <c r="N52" s="102"/>
      <c r="P52" s="102"/>
    </row>
    <row r="53" spans="1:16" s="103" customFormat="1" ht="18.75">
      <c r="A53" s="105" t="s">
        <v>212</v>
      </c>
      <c r="B53" s="106"/>
      <c r="C53" s="106"/>
      <c r="D53" s="106"/>
      <c r="E53" s="112"/>
      <c r="F53" s="110" t="s">
        <v>424</v>
      </c>
      <c r="G53" s="145"/>
      <c r="H53" s="108">
        <v>65004</v>
      </c>
      <c r="I53" s="143"/>
      <c r="J53" s="108">
        <v>60390</v>
      </c>
      <c r="K53" s="108"/>
      <c r="L53" s="108">
        <f t="shared" si="1"/>
        <v>125394</v>
      </c>
      <c r="N53" s="102"/>
      <c r="P53" s="102"/>
    </row>
    <row r="54" spans="1:16" s="103" customFormat="1" ht="18.75">
      <c r="A54" s="105" t="s">
        <v>425</v>
      </c>
      <c r="B54" s="106"/>
      <c r="C54" s="106"/>
      <c r="D54" s="106"/>
      <c r="E54" s="112"/>
      <c r="F54" s="110" t="s">
        <v>426</v>
      </c>
      <c r="G54" s="145"/>
      <c r="H54" s="108"/>
      <c r="I54" s="143"/>
      <c r="J54" s="108"/>
      <c r="K54" s="108"/>
      <c r="L54" s="108"/>
      <c r="N54" s="102"/>
      <c r="P54" s="102"/>
    </row>
    <row r="55" spans="1:16" s="103" customFormat="1" ht="18.75">
      <c r="A55" s="105" t="s">
        <v>214</v>
      </c>
      <c r="B55" s="106"/>
      <c r="C55" s="106"/>
      <c r="D55" s="106"/>
      <c r="E55" s="112"/>
      <c r="F55" s="110" t="s">
        <v>427</v>
      </c>
      <c r="G55" s="145"/>
      <c r="H55" s="108"/>
      <c r="I55" s="143"/>
      <c r="J55" s="108"/>
      <c r="K55" s="108"/>
      <c r="L55" s="108">
        <f t="shared" si="1"/>
        <v>0</v>
      </c>
      <c r="N55" s="102"/>
      <c r="P55" s="102"/>
    </row>
    <row r="56" spans="1:16" s="103" customFormat="1" ht="18.75">
      <c r="A56" s="105" t="s">
        <v>232</v>
      </c>
      <c r="B56" s="106"/>
      <c r="C56" s="106"/>
      <c r="D56" s="106"/>
      <c r="E56" s="112"/>
      <c r="F56" s="110" t="s">
        <v>428</v>
      </c>
      <c r="G56" s="145"/>
      <c r="H56" s="108"/>
      <c r="I56" s="143"/>
      <c r="J56" s="108"/>
      <c r="K56" s="108"/>
      <c r="L56" s="108">
        <f t="shared" si="1"/>
        <v>0</v>
      </c>
      <c r="N56" s="102"/>
      <c r="P56" s="102"/>
    </row>
    <row r="57" spans="1:16" s="103" customFormat="1" ht="18.75">
      <c r="A57" s="105" t="s">
        <v>233</v>
      </c>
      <c r="B57" s="106"/>
      <c r="C57" s="106"/>
      <c r="D57" s="106"/>
      <c r="E57" s="112"/>
      <c r="F57" s="110" t="s">
        <v>500</v>
      </c>
      <c r="G57" s="145"/>
      <c r="H57" s="108">
        <v>1687239</v>
      </c>
      <c r="I57" s="143"/>
      <c r="J57" s="108"/>
      <c r="K57" s="108"/>
      <c r="L57" s="108">
        <f t="shared" si="1"/>
        <v>1687239</v>
      </c>
      <c r="N57" s="102"/>
      <c r="P57" s="102"/>
    </row>
    <row r="58" spans="1:16" s="103" customFormat="1" ht="18.75">
      <c r="A58" s="105" t="s">
        <v>385</v>
      </c>
      <c r="B58" s="106"/>
      <c r="C58" s="113"/>
      <c r="D58" s="113"/>
      <c r="E58" s="114"/>
      <c r="F58" s="110" t="s">
        <v>29</v>
      </c>
      <c r="G58" s="108"/>
      <c r="H58" s="108">
        <v>2106300</v>
      </c>
      <c r="I58" s="108"/>
      <c r="J58" s="108"/>
      <c r="K58" s="108"/>
      <c r="L58" s="108">
        <f t="shared" si="1"/>
        <v>2106300</v>
      </c>
      <c r="N58" s="102"/>
      <c r="P58" s="102"/>
    </row>
    <row r="59" spans="1:16" s="103" customFormat="1" ht="18.75">
      <c r="A59" s="105" t="s">
        <v>386</v>
      </c>
      <c r="B59" s="106"/>
      <c r="C59" s="115"/>
      <c r="D59" s="115"/>
      <c r="E59" s="116"/>
      <c r="F59" s="110" t="s">
        <v>29</v>
      </c>
      <c r="G59" s="108"/>
      <c r="H59" s="108">
        <v>405600</v>
      </c>
      <c r="I59" s="108"/>
      <c r="J59" s="108"/>
      <c r="K59" s="108"/>
      <c r="L59" s="108">
        <f t="shared" si="1"/>
        <v>405600</v>
      </c>
      <c r="N59" s="102"/>
      <c r="P59" s="102"/>
    </row>
    <row r="60" spans="1:16" s="103" customFormat="1" ht="18.75">
      <c r="A60" s="105" t="s">
        <v>387</v>
      </c>
      <c r="B60" s="106"/>
      <c r="C60" s="115"/>
      <c r="D60" s="115"/>
      <c r="E60" s="116"/>
      <c r="F60" s="110" t="s">
        <v>29</v>
      </c>
      <c r="G60" s="108"/>
      <c r="H60" s="108">
        <v>1500</v>
      </c>
      <c r="I60" s="108"/>
      <c r="J60" s="108"/>
      <c r="K60" s="108"/>
      <c r="L60" s="108">
        <f>H60+J60-I60</f>
        <v>1500</v>
      </c>
      <c r="N60" s="102"/>
      <c r="P60" s="102"/>
    </row>
    <row r="61" spans="1:14" s="103" customFormat="1" ht="18.75">
      <c r="A61" s="105" t="s">
        <v>388</v>
      </c>
      <c r="B61" s="106"/>
      <c r="C61" s="115"/>
      <c r="D61" s="115"/>
      <c r="E61" s="116"/>
      <c r="F61" s="110" t="s">
        <v>29</v>
      </c>
      <c r="G61" s="108"/>
      <c r="H61" s="108">
        <v>275640</v>
      </c>
      <c r="I61" s="108"/>
      <c r="J61" s="108"/>
      <c r="K61" s="108"/>
      <c r="L61" s="108">
        <f t="shared" si="1"/>
        <v>275640</v>
      </c>
      <c r="N61" s="102"/>
    </row>
    <row r="62" spans="1:14" s="103" customFormat="1" ht="18.75">
      <c r="A62" s="105" t="s">
        <v>389</v>
      </c>
      <c r="B62" s="106"/>
      <c r="C62" s="115"/>
      <c r="D62" s="115"/>
      <c r="E62" s="116"/>
      <c r="F62" s="107" t="s">
        <v>29</v>
      </c>
      <c r="G62" s="108"/>
      <c r="H62" s="108"/>
      <c r="I62" s="108"/>
      <c r="J62" s="108"/>
      <c r="K62" s="108"/>
      <c r="L62" s="108">
        <f t="shared" si="1"/>
        <v>0</v>
      </c>
      <c r="N62" s="102"/>
    </row>
    <row r="63" spans="1:14" s="103" customFormat="1" ht="18.75">
      <c r="A63" s="105" t="s">
        <v>390</v>
      </c>
      <c r="B63" s="106"/>
      <c r="C63" s="115"/>
      <c r="D63" s="115"/>
      <c r="E63" s="116"/>
      <c r="F63" s="107" t="s">
        <v>29</v>
      </c>
      <c r="G63" s="108"/>
      <c r="H63" s="108">
        <v>103700</v>
      </c>
      <c r="I63" s="108"/>
      <c r="J63" s="108"/>
      <c r="K63" s="108"/>
      <c r="L63" s="108">
        <f t="shared" si="1"/>
        <v>103700</v>
      </c>
      <c r="N63" s="102"/>
    </row>
    <row r="64" spans="1:14" s="103" customFormat="1" ht="18.75">
      <c r="A64" s="105" t="s">
        <v>450</v>
      </c>
      <c r="B64" s="106"/>
      <c r="C64" s="115"/>
      <c r="D64" s="115"/>
      <c r="E64" s="116"/>
      <c r="F64" s="107" t="s">
        <v>29</v>
      </c>
      <c r="G64" s="108"/>
      <c r="H64" s="108">
        <v>164311</v>
      </c>
      <c r="I64" s="108"/>
      <c r="J64" s="108"/>
      <c r="K64" s="108"/>
      <c r="L64" s="108">
        <f t="shared" si="1"/>
        <v>164311</v>
      </c>
      <c r="N64" s="102"/>
    </row>
    <row r="65" spans="1:14" s="103" customFormat="1" ht="18.75">
      <c r="A65" s="105" t="s">
        <v>451</v>
      </c>
      <c r="B65" s="106"/>
      <c r="C65" s="115"/>
      <c r="D65" s="115"/>
      <c r="E65" s="116"/>
      <c r="F65" s="107" t="s">
        <v>29</v>
      </c>
      <c r="G65" s="108"/>
      <c r="H65" s="108">
        <v>361300</v>
      </c>
      <c r="I65" s="108"/>
      <c r="J65" s="108"/>
      <c r="K65" s="108"/>
      <c r="L65" s="108">
        <f t="shared" si="1"/>
        <v>361300</v>
      </c>
      <c r="N65" s="102"/>
    </row>
    <row r="66" spans="1:14" s="103" customFormat="1" ht="18.75">
      <c r="A66" s="105" t="s">
        <v>391</v>
      </c>
      <c r="B66" s="106"/>
      <c r="C66" s="115"/>
      <c r="D66" s="115"/>
      <c r="E66" s="116"/>
      <c r="F66" s="107" t="s">
        <v>29</v>
      </c>
      <c r="G66" s="108"/>
      <c r="H66" s="108">
        <v>360000</v>
      </c>
      <c r="I66" s="108"/>
      <c r="J66" s="108"/>
      <c r="K66" s="108"/>
      <c r="L66" s="108">
        <f t="shared" si="1"/>
        <v>360000</v>
      </c>
      <c r="M66" s="103">
        <f>SUM(L57:L66)</f>
        <v>5465590</v>
      </c>
      <c r="N66" s="102"/>
    </row>
    <row r="67" spans="1:14" s="103" customFormat="1" ht="18.75">
      <c r="A67" s="105" t="s">
        <v>392</v>
      </c>
      <c r="B67" s="106"/>
      <c r="C67" s="115"/>
      <c r="D67" s="115"/>
      <c r="E67" s="116"/>
      <c r="F67" s="107" t="s">
        <v>29</v>
      </c>
      <c r="G67" s="108"/>
      <c r="H67" s="108"/>
      <c r="I67" s="143"/>
      <c r="J67" s="143"/>
      <c r="K67" s="108"/>
      <c r="L67" s="108">
        <f t="shared" si="1"/>
        <v>0</v>
      </c>
      <c r="N67" s="102"/>
    </row>
    <row r="68" spans="1:14" s="103" customFormat="1" ht="18.75">
      <c r="A68" s="105" t="s">
        <v>393</v>
      </c>
      <c r="B68" s="106"/>
      <c r="C68" s="115"/>
      <c r="D68" s="115"/>
      <c r="E68" s="116"/>
      <c r="F68" s="107" t="s">
        <v>29</v>
      </c>
      <c r="G68" s="108"/>
      <c r="H68" s="108"/>
      <c r="I68" s="143"/>
      <c r="J68" s="143"/>
      <c r="K68" s="108"/>
      <c r="L68" s="108">
        <f t="shared" si="1"/>
        <v>0</v>
      </c>
      <c r="N68" s="102"/>
    </row>
    <row r="69" spans="1:14" s="103" customFormat="1" ht="18.75">
      <c r="A69" s="105" t="s">
        <v>215</v>
      </c>
      <c r="B69" s="106"/>
      <c r="C69" s="106"/>
      <c r="D69" s="106"/>
      <c r="E69" s="116"/>
      <c r="F69" s="107" t="s">
        <v>394</v>
      </c>
      <c r="G69" s="108"/>
      <c r="H69" s="108">
        <v>1921278.71</v>
      </c>
      <c r="I69" s="108">
        <v>100000</v>
      </c>
      <c r="J69" s="108">
        <v>100000</v>
      </c>
      <c r="K69" s="108"/>
      <c r="L69" s="108">
        <f>H69+J69-I69</f>
        <v>1921278.71</v>
      </c>
      <c r="M69" s="102"/>
      <c r="N69" s="102"/>
    </row>
    <row r="70" spans="1:14" s="103" customFormat="1" ht="18.75">
      <c r="A70" s="105" t="s">
        <v>234</v>
      </c>
      <c r="B70" s="106"/>
      <c r="C70" s="106"/>
      <c r="D70" s="106"/>
      <c r="E70" s="116"/>
      <c r="F70" s="107" t="s">
        <v>312</v>
      </c>
      <c r="G70" s="108"/>
      <c r="H70" s="108"/>
      <c r="I70" s="108">
        <v>6319</v>
      </c>
      <c r="J70" s="108">
        <v>6319</v>
      </c>
      <c r="K70" s="108"/>
      <c r="L70" s="108">
        <f t="shared" si="1"/>
        <v>0</v>
      </c>
      <c r="M70" s="102"/>
      <c r="N70" s="102"/>
    </row>
    <row r="71" spans="1:14" s="103" customFormat="1" ht="18.75">
      <c r="A71" s="105" t="s">
        <v>216</v>
      </c>
      <c r="B71" s="106"/>
      <c r="C71" s="106"/>
      <c r="D71" s="106"/>
      <c r="E71" s="116"/>
      <c r="F71" s="107" t="s">
        <v>395</v>
      </c>
      <c r="G71" s="108"/>
      <c r="H71" s="108">
        <v>4029.45</v>
      </c>
      <c r="I71" s="108">
        <v>4070.29</v>
      </c>
      <c r="J71" s="108">
        <v>6506.26</v>
      </c>
      <c r="K71" s="108"/>
      <c r="L71" s="108">
        <f t="shared" si="1"/>
        <v>6465.419999999999</v>
      </c>
      <c r="N71" s="109"/>
    </row>
    <row r="72" spans="1:14" s="103" customFormat="1" ht="18.75">
      <c r="A72" s="105" t="s">
        <v>237</v>
      </c>
      <c r="B72" s="106"/>
      <c r="C72" s="106"/>
      <c r="D72" s="106"/>
      <c r="E72" s="106"/>
      <c r="F72" s="107" t="s">
        <v>314</v>
      </c>
      <c r="G72" s="108"/>
      <c r="H72" s="108">
        <v>486600</v>
      </c>
      <c r="I72" s="108"/>
      <c r="J72" s="108">
        <v>16375</v>
      </c>
      <c r="K72" s="108"/>
      <c r="L72" s="108">
        <f t="shared" si="1"/>
        <v>502975</v>
      </c>
      <c r="N72" s="109"/>
    </row>
    <row r="73" spans="1:14" s="103" customFormat="1" ht="18.75">
      <c r="A73" s="105" t="s">
        <v>369</v>
      </c>
      <c r="B73" s="106"/>
      <c r="C73" s="106"/>
      <c r="D73" s="106"/>
      <c r="E73" s="106"/>
      <c r="F73" s="107" t="s">
        <v>370</v>
      </c>
      <c r="G73" s="108"/>
      <c r="H73" s="108">
        <v>18899.21</v>
      </c>
      <c r="I73" s="108"/>
      <c r="J73" s="108">
        <v>18.2</v>
      </c>
      <c r="K73" s="108"/>
      <c r="L73" s="108">
        <f t="shared" si="1"/>
        <v>18917.41</v>
      </c>
      <c r="N73" s="109"/>
    </row>
    <row r="74" spans="1:14" s="103" customFormat="1" ht="18.75">
      <c r="A74" s="105" t="s">
        <v>371</v>
      </c>
      <c r="B74" s="106"/>
      <c r="C74" s="106"/>
      <c r="D74" s="106"/>
      <c r="E74" s="106"/>
      <c r="F74" s="107" t="s">
        <v>313</v>
      </c>
      <c r="G74" s="108"/>
      <c r="H74" s="108">
        <v>27526.91</v>
      </c>
      <c r="I74" s="143"/>
      <c r="J74" s="108">
        <v>21.84</v>
      </c>
      <c r="K74" s="108"/>
      <c r="L74" s="108">
        <f>H74+J74-I74</f>
        <v>27548.75</v>
      </c>
      <c r="N74" s="109"/>
    </row>
    <row r="75" spans="1:16" s="103" customFormat="1" ht="18.75">
      <c r="A75" s="105" t="s">
        <v>235</v>
      </c>
      <c r="B75" s="106"/>
      <c r="C75" s="106"/>
      <c r="D75" s="106"/>
      <c r="E75" s="106"/>
      <c r="F75" s="107" t="s">
        <v>372</v>
      </c>
      <c r="G75" s="108"/>
      <c r="H75" s="108">
        <v>88000</v>
      </c>
      <c r="I75" s="108"/>
      <c r="J75" s="108"/>
      <c r="K75" s="108"/>
      <c r="L75" s="108">
        <f t="shared" si="1"/>
        <v>88000</v>
      </c>
      <c r="N75" s="109"/>
      <c r="P75" s="102"/>
    </row>
    <row r="76" spans="1:16" s="103" customFormat="1" ht="18.75">
      <c r="A76" s="105" t="s">
        <v>373</v>
      </c>
      <c r="B76" s="106"/>
      <c r="C76" s="106"/>
      <c r="D76" s="106"/>
      <c r="E76" s="106"/>
      <c r="F76" s="107" t="s">
        <v>396</v>
      </c>
      <c r="G76" s="108"/>
      <c r="H76" s="108"/>
      <c r="I76" s="108"/>
      <c r="J76" s="108"/>
      <c r="K76" s="108"/>
      <c r="L76" s="108">
        <f>H76+J76-I76</f>
        <v>0</v>
      </c>
      <c r="N76" s="109"/>
      <c r="P76" s="102"/>
    </row>
    <row r="77" spans="1:16" s="103" customFormat="1" ht="18.75">
      <c r="A77" s="105" t="s">
        <v>379</v>
      </c>
      <c r="B77" s="106"/>
      <c r="C77" s="106"/>
      <c r="D77" s="106"/>
      <c r="E77" s="106"/>
      <c r="F77" s="107" t="s">
        <v>396</v>
      </c>
      <c r="G77" s="108"/>
      <c r="H77" s="108"/>
      <c r="I77" s="108"/>
      <c r="J77" s="108"/>
      <c r="K77" s="108"/>
      <c r="L77" s="108">
        <f t="shared" si="1"/>
        <v>0</v>
      </c>
      <c r="N77" s="109"/>
      <c r="P77" s="102"/>
    </row>
    <row r="78" spans="1:16" s="103" customFormat="1" ht="18.75">
      <c r="A78" s="105" t="s">
        <v>380</v>
      </c>
      <c r="B78" s="106"/>
      <c r="C78" s="106"/>
      <c r="D78" s="106"/>
      <c r="E78" s="106"/>
      <c r="F78" s="107" t="s">
        <v>396</v>
      </c>
      <c r="G78" s="108"/>
      <c r="H78" s="108"/>
      <c r="I78" s="108"/>
      <c r="J78" s="108"/>
      <c r="K78" s="108"/>
      <c r="L78" s="108">
        <f t="shared" si="1"/>
        <v>0</v>
      </c>
      <c r="N78" s="109"/>
      <c r="P78" s="102"/>
    </row>
    <row r="79" spans="1:16" s="103" customFormat="1" ht="18.75">
      <c r="A79" s="105" t="s">
        <v>381</v>
      </c>
      <c r="B79" s="106"/>
      <c r="C79" s="106"/>
      <c r="D79" s="106"/>
      <c r="E79" s="106"/>
      <c r="F79" s="107" t="s">
        <v>396</v>
      </c>
      <c r="G79" s="108"/>
      <c r="H79" s="108"/>
      <c r="I79" s="108"/>
      <c r="J79" s="108"/>
      <c r="K79" s="108"/>
      <c r="L79" s="108">
        <f t="shared" si="1"/>
        <v>0</v>
      </c>
      <c r="N79" s="109"/>
      <c r="P79" s="102"/>
    </row>
    <row r="80" spans="1:16" s="103" customFormat="1" ht="18.75">
      <c r="A80" s="105" t="s">
        <v>382</v>
      </c>
      <c r="B80" s="106"/>
      <c r="C80" s="106"/>
      <c r="D80" s="106"/>
      <c r="E80" s="106"/>
      <c r="F80" s="107" t="s">
        <v>396</v>
      </c>
      <c r="G80" s="108"/>
      <c r="H80" s="108"/>
      <c r="I80" s="108"/>
      <c r="J80" s="108"/>
      <c r="K80" s="108"/>
      <c r="L80" s="108">
        <f t="shared" si="1"/>
        <v>0</v>
      </c>
      <c r="N80" s="109"/>
      <c r="P80" s="102"/>
    </row>
    <row r="81" spans="1:16" s="103" customFormat="1" ht="18.75">
      <c r="A81" s="105" t="s">
        <v>383</v>
      </c>
      <c r="B81" s="106"/>
      <c r="C81" s="106"/>
      <c r="D81" s="106"/>
      <c r="E81" s="106"/>
      <c r="F81" s="107" t="s">
        <v>396</v>
      </c>
      <c r="G81" s="108"/>
      <c r="H81" s="108">
        <v>7625</v>
      </c>
      <c r="I81" s="108"/>
      <c r="J81" s="108"/>
      <c r="K81" s="108"/>
      <c r="L81" s="108">
        <f t="shared" si="1"/>
        <v>7625</v>
      </c>
      <c r="N81" s="109"/>
      <c r="P81" s="102"/>
    </row>
    <row r="82" spans="1:16" s="103" customFormat="1" ht="18.75">
      <c r="A82" s="105" t="s">
        <v>236</v>
      </c>
      <c r="B82" s="106"/>
      <c r="C82" s="106"/>
      <c r="D82" s="106"/>
      <c r="E82" s="106"/>
      <c r="F82" s="107" t="s">
        <v>399</v>
      </c>
      <c r="G82" s="108"/>
      <c r="H82" s="108">
        <v>220000</v>
      </c>
      <c r="I82" s="108">
        <v>220000</v>
      </c>
      <c r="J82" s="143"/>
      <c r="K82" s="108"/>
      <c r="L82" s="108">
        <f>H82+J82-I82</f>
        <v>0</v>
      </c>
      <c r="M82" s="109"/>
      <c r="N82" s="102"/>
      <c r="P82" s="102"/>
    </row>
    <row r="83" spans="1:16" s="103" customFormat="1" ht="18.75">
      <c r="A83" s="105" t="s">
        <v>244</v>
      </c>
      <c r="B83" s="106"/>
      <c r="C83" s="106"/>
      <c r="D83" s="106"/>
      <c r="E83" s="106"/>
      <c r="F83" s="107" t="s">
        <v>309</v>
      </c>
      <c r="G83" s="108"/>
      <c r="H83" s="108"/>
      <c r="I83" s="143"/>
      <c r="J83" s="108"/>
      <c r="K83" s="108"/>
      <c r="L83" s="108">
        <f>H83+J83-I83</f>
        <v>0</v>
      </c>
      <c r="M83" s="109"/>
      <c r="N83" s="102"/>
      <c r="P83" s="102"/>
    </row>
    <row r="84" spans="1:13" ht="18.75">
      <c r="A84" s="105" t="s">
        <v>23</v>
      </c>
      <c r="B84" s="106"/>
      <c r="C84" s="106"/>
      <c r="D84" s="106"/>
      <c r="E84" s="106"/>
      <c r="F84" s="107" t="s">
        <v>397</v>
      </c>
      <c r="G84" s="108"/>
      <c r="H84" s="108">
        <v>7533777.54</v>
      </c>
      <c r="I84" s="108">
        <v>0</v>
      </c>
      <c r="J84" s="108">
        <v>1811.32</v>
      </c>
      <c r="K84" s="108"/>
      <c r="L84" s="108">
        <f t="shared" si="1"/>
        <v>7535588.86</v>
      </c>
      <c r="M84" s="109"/>
    </row>
    <row r="85" spans="1:13" ht="18.75">
      <c r="A85" s="105" t="s">
        <v>217</v>
      </c>
      <c r="B85" s="106"/>
      <c r="C85" s="106"/>
      <c r="D85" s="106"/>
      <c r="E85" s="106"/>
      <c r="F85" s="107" t="s">
        <v>398</v>
      </c>
      <c r="G85" s="283"/>
      <c r="H85" s="284">
        <v>10419008.51</v>
      </c>
      <c r="I85" s="284"/>
      <c r="J85" s="284"/>
      <c r="K85" s="108"/>
      <c r="L85" s="108">
        <f t="shared" si="1"/>
        <v>10419008.51</v>
      </c>
      <c r="M85" s="109"/>
    </row>
    <row r="86" spans="1:13" ht="19.5" thickBot="1">
      <c r="A86" s="117" t="s">
        <v>40</v>
      </c>
      <c r="B86" s="118"/>
      <c r="C86" s="118"/>
      <c r="D86" s="118"/>
      <c r="E86" s="119"/>
      <c r="F86" s="120"/>
      <c r="G86" s="121">
        <f aca="true" t="shared" si="2" ref="G86:L86">SUM(G7:G85)</f>
        <v>27585171.89</v>
      </c>
      <c r="H86" s="121">
        <f t="shared" si="2"/>
        <v>27585171.89</v>
      </c>
      <c r="I86" s="121">
        <f t="shared" si="2"/>
        <v>11283434.919999998</v>
      </c>
      <c r="J86" s="121">
        <f>SUM(J7:J85)</f>
        <v>11283434.92</v>
      </c>
      <c r="K86" s="121">
        <f>SUM(K7:K85)</f>
        <v>28872229.769999996</v>
      </c>
      <c r="L86" s="121">
        <f t="shared" si="2"/>
        <v>28872229.770000003</v>
      </c>
      <c r="M86" s="109"/>
    </row>
    <row r="87" spans="8:13" ht="19.5" thickTop="1">
      <c r="H87" s="109"/>
      <c r="J87" s="109"/>
      <c r="L87" s="109"/>
      <c r="M87" s="109"/>
    </row>
    <row r="88" spans="6:15" ht="18.75">
      <c r="F88" s="102"/>
      <c r="G88" s="102"/>
      <c r="H88" s="109">
        <f>+G86-H86</f>
        <v>0</v>
      </c>
      <c r="J88" s="109">
        <f>+I86-J86</f>
        <v>0</v>
      </c>
      <c r="L88" s="109">
        <f>+K86-L86</f>
        <v>0</v>
      </c>
      <c r="O88" s="102"/>
    </row>
    <row r="89" spans="6:15" ht="18.75">
      <c r="F89" s="102"/>
      <c r="G89" s="102"/>
      <c r="H89" s="109"/>
      <c r="J89" s="124">
        <f>+I86-J86</f>
        <v>0</v>
      </c>
      <c r="K89" s="109"/>
      <c r="L89" s="109" t="s">
        <v>202</v>
      </c>
      <c r="O89" s="102"/>
    </row>
    <row r="90" spans="6:15" ht="18.75">
      <c r="F90" s="102"/>
      <c r="G90" s="102"/>
      <c r="J90" s="123"/>
      <c r="O90" s="102"/>
    </row>
    <row r="91" spans="6:15" ht="18.75">
      <c r="F91" s="102"/>
      <c r="G91" s="102"/>
      <c r="J91" s="124">
        <v>15395287.07</v>
      </c>
      <c r="O91" s="102"/>
    </row>
    <row r="92" spans="6:15" ht="18.75">
      <c r="F92" s="102"/>
      <c r="G92" s="102"/>
      <c r="J92" s="124"/>
      <c r="O92" s="102"/>
    </row>
    <row r="93" spans="6:15" ht="18.75">
      <c r="F93" s="102"/>
      <c r="G93" s="102"/>
      <c r="J93" s="124">
        <f>J91-J89</f>
        <v>15395287.07</v>
      </c>
      <c r="O93" s="102"/>
    </row>
    <row r="94" spans="6:15" ht="18.75">
      <c r="F94" s="102"/>
      <c r="G94" s="102"/>
      <c r="J94" s="103"/>
      <c r="O94" s="102"/>
    </row>
    <row r="95" spans="8:10" ht="18.75">
      <c r="H95" s="109"/>
      <c r="J95" s="103"/>
    </row>
    <row r="96" ht="18.75">
      <c r="J96" s="109"/>
    </row>
    <row r="97" ht="18.75">
      <c r="J97" s="109"/>
    </row>
    <row r="98" ht="18.75">
      <c r="J98" s="109"/>
    </row>
  </sheetData>
  <sheetProtection/>
  <mergeCells count="11">
    <mergeCell ref="I5:J5"/>
    <mergeCell ref="K5:L5"/>
    <mergeCell ref="A1:L1"/>
    <mergeCell ref="A2:L2"/>
    <mergeCell ref="A3:L3"/>
    <mergeCell ref="A4:E6"/>
    <mergeCell ref="F4:F6"/>
    <mergeCell ref="G4:H4"/>
    <mergeCell ref="I4:J4"/>
    <mergeCell ref="K4:L4"/>
    <mergeCell ref="G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C17" sqref="C17"/>
    </sheetView>
  </sheetViews>
  <sheetFormatPr defaultColWidth="9.140625" defaultRowHeight="21.75"/>
  <cols>
    <col min="1" max="1" width="47.140625" style="37" customWidth="1"/>
    <col min="2" max="2" width="11.8515625" style="37" customWidth="1"/>
    <col min="3" max="3" width="18.7109375" style="37" customWidth="1"/>
    <col min="4" max="4" width="19.421875" style="42" customWidth="1"/>
    <col min="5" max="5" width="10.00390625" style="37" bestFit="1" customWidth="1"/>
    <col min="6" max="6" width="11.00390625" style="37" bestFit="1" customWidth="1"/>
    <col min="7" max="16384" width="9.140625" style="37" customWidth="1"/>
  </cols>
  <sheetData>
    <row r="1" spans="1:4" ht="23.25">
      <c r="A1" s="304" t="s">
        <v>452</v>
      </c>
      <c r="B1" s="304"/>
      <c r="C1" s="304"/>
      <c r="D1" s="304"/>
    </row>
    <row r="2" spans="1:4" ht="21.75">
      <c r="A2" s="305" t="s">
        <v>294</v>
      </c>
      <c r="B2" s="305"/>
      <c r="C2" s="305"/>
      <c r="D2" s="305"/>
    </row>
    <row r="3" spans="1:4" ht="23.25">
      <c r="A3" s="304" t="s">
        <v>477</v>
      </c>
      <c r="B3" s="304"/>
      <c r="C3" s="304"/>
      <c r="D3" s="304"/>
    </row>
    <row r="4" spans="1:4" ht="21.75">
      <c r="A4" s="9" t="s">
        <v>53</v>
      </c>
      <c r="B4" s="10" t="s">
        <v>35</v>
      </c>
      <c r="C4" s="38" t="s">
        <v>54</v>
      </c>
      <c r="D4" s="9" t="s">
        <v>55</v>
      </c>
    </row>
    <row r="5" spans="1:4" ht="21.75">
      <c r="A5" s="223" t="s">
        <v>72</v>
      </c>
      <c r="B5" s="224">
        <v>11011000</v>
      </c>
      <c r="C5" s="225">
        <v>0</v>
      </c>
      <c r="D5" s="225"/>
    </row>
    <row r="6" spans="1:4" ht="21.75">
      <c r="A6" s="226" t="s">
        <v>453</v>
      </c>
      <c r="B6" s="227">
        <v>11012003</v>
      </c>
      <c r="C6" s="228">
        <v>0</v>
      </c>
      <c r="D6" s="228"/>
    </row>
    <row r="7" spans="1:4" ht="21.75">
      <c r="A7" s="226" t="s">
        <v>454</v>
      </c>
      <c r="B7" s="39">
        <v>11012003</v>
      </c>
      <c r="C7" s="17">
        <v>1389985.01</v>
      </c>
      <c r="D7" s="16"/>
    </row>
    <row r="8" spans="1:4" ht="21.75">
      <c r="A8" s="226" t="s">
        <v>455</v>
      </c>
      <c r="B8" s="227">
        <v>11012001</v>
      </c>
      <c r="C8" s="230">
        <v>15099672.94</v>
      </c>
      <c r="D8" s="228"/>
    </row>
    <row r="9" spans="1:4" ht="21.75">
      <c r="A9" s="226" t="s">
        <v>456</v>
      </c>
      <c r="B9" s="227">
        <v>11012001</v>
      </c>
      <c r="C9" s="228">
        <v>401278.71</v>
      </c>
      <c r="D9" s="228"/>
    </row>
    <row r="10" spans="1:4" ht="21.75">
      <c r="A10" s="226" t="s">
        <v>457</v>
      </c>
      <c r="B10" s="39">
        <v>11012002</v>
      </c>
      <c r="C10" s="17">
        <v>1079092.16</v>
      </c>
      <c r="D10" s="228"/>
    </row>
    <row r="11" spans="1:4" ht="21.75">
      <c r="A11" s="226" t="s">
        <v>458</v>
      </c>
      <c r="B11" s="227">
        <v>11012002</v>
      </c>
      <c r="C11" s="228">
        <v>5295184.45</v>
      </c>
      <c r="D11" s="228"/>
    </row>
    <row r="12" spans="1:4" ht="21.75">
      <c r="A12" s="28" t="s">
        <v>218</v>
      </c>
      <c r="B12" s="39">
        <v>113200</v>
      </c>
      <c r="C12" s="17">
        <v>0</v>
      </c>
      <c r="D12" s="16"/>
    </row>
    <row r="13" spans="1:4" ht="21.75">
      <c r="A13" s="226" t="s">
        <v>73</v>
      </c>
      <c r="B13" s="227">
        <v>113500</v>
      </c>
      <c r="C13" s="228">
        <v>1520000</v>
      </c>
      <c r="D13" s="228"/>
    </row>
    <row r="14" spans="1:4" ht="21.75">
      <c r="A14" s="226" t="s">
        <v>74</v>
      </c>
      <c r="B14" s="227">
        <v>113301</v>
      </c>
      <c r="C14" s="228">
        <v>9000</v>
      </c>
      <c r="D14" s="228"/>
    </row>
    <row r="15" spans="1:7" ht="21.75">
      <c r="A15" s="226" t="s">
        <v>219</v>
      </c>
      <c r="B15" s="227">
        <v>113302</v>
      </c>
      <c r="C15" s="228"/>
      <c r="D15" s="228"/>
      <c r="G15" s="37">
        <f>100000-2000</f>
        <v>98000</v>
      </c>
    </row>
    <row r="16" spans="1:4" ht="21.75">
      <c r="A16" s="28" t="s">
        <v>220</v>
      </c>
      <c r="B16" s="227">
        <v>113600</v>
      </c>
      <c r="C16" s="17"/>
      <c r="D16" s="228"/>
    </row>
    <row r="17" spans="1:6" ht="21.75">
      <c r="A17" s="231" t="s">
        <v>75</v>
      </c>
      <c r="B17" s="39">
        <v>110605</v>
      </c>
      <c r="C17" s="228"/>
      <c r="D17" s="16"/>
      <c r="F17" s="76">
        <f>367390+381500</f>
        <v>748890</v>
      </c>
    </row>
    <row r="18" spans="1:4" ht="21.75">
      <c r="A18" s="231" t="s">
        <v>76</v>
      </c>
      <c r="B18" s="229">
        <v>110606</v>
      </c>
      <c r="C18" s="228"/>
      <c r="D18" s="230"/>
    </row>
    <row r="19" spans="1:4" ht="21.75">
      <c r="A19" s="231" t="s">
        <v>16</v>
      </c>
      <c r="B19" s="232">
        <v>510000</v>
      </c>
      <c r="C19" s="228">
        <v>1803013</v>
      </c>
      <c r="D19" s="230"/>
    </row>
    <row r="20" spans="1:4" ht="21.75">
      <c r="A20" s="226" t="s">
        <v>77</v>
      </c>
      <c r="B20" s="227">
        <v>521000</v>
      </c>
      <c r="C20" s="228">
        <v>644520</v>
      </c>
      <c r="D20" s="230"/>
    </row>
    <row r="21" spans="1:4" ht="21.75">
      <c r="A21" s="226" t="s">
        <v>78</v>
      </c>
      <c r="B21" s="39">
        <v>522000</v>
      </c>
      <c r="C21" s="17">
        <v>1061165</v>
      </c>
      <c r="D21" s="228"/>
    </row>
    <row r="22" spans="1:4" ht="21.75">
      <c r="A22" s="226" t="s">
        <v>17</v>
      </c>
      <c r="B22" s="232">
        <v>531000</v>
      </c>
      <c r="C22" s="230">
        <v>48300</v>
      </c>
      <c r="D22" s="228"/>
    </row>
    <row r="23" spans="1:4" ht="21.75">
      <c r="A23" s="226" t="s">
        <v>18</v>
      </c>
      <c r="B23" s="233">
        <v>532000</v>
      </c>
      <c r="C23" s="228">
        <v>254132</v>
      </c>
      <c r="D23" s="228"/>
    </row>
    <row r="24" spans="1:4" ht="21.75">
      <c r="A24" s="28" t="s">
        <v>19</v>
      </c>
      <c r="B24" s="6">
        <v>533000</v>
      </c>
      <c r="C24" s="228">
        <v>170921.9</v>
      </c>
      <c r="D24" s="228"/>
    </row>
    <row r="25" spans="1:4" ht="21.75">
      <c r="A25" s="226" t="s">
        <v>20</v>
      </c>
      <c r="B25" s="232">
        <v>534000</v>
      </c>
      <c r="C25" s="228">
        <v>65964.6</v>
      </c>
      <c r="D25" s="228"/>
    </row>
    <row r="26" spans="1:4" ht="21.75">
      <c r="A26" s="28" t="s">
        <v>13</v>
      </c>
      <c r="B26" s="232">
        <v>560000</v>
      </c>
      <c r="C26" s="228">
        <v>30000</v>
      </c>
      <c r="D26" s="16"/>
    </row>
    <row r="27" spans="1:4" ht="21.75">
      <c r="A27" s="226" t="s">
        <v>21</v>
      </c>
      <c r="B27" s="233">
        <v>541000</v>
      </c>
      <c r="C27" s="228"/>
      <c r="D27" s="228"/>
    </row>
    <row r="28" spans="1:4" ht="21.75">
      <c r="A28" s="226" t="s">
        <v>22</v>
      </c>
      <c r="B28" s="6">
        <v>542000</v>
      </c>
      <c r="C28" s="228"/>
      <c r="D28" s="16"/>
    </row>
    <row r="29" spans="1:4" ht="21.75">
      <c r="A29" s="226" t="s">
        <v>22</v>
      </c>
      <c r="B29" s="233">
        <v>7420000</v>
      </c>
      <c r="C29" s="17"/>
      <c r="D29" s="228"/>
    </row>
    <row r="30" spans="1:4" ht="21.75">
      <c r="A30" s="28" t="s">
        <v>79</v>
      </c>
      <c r="B30" s="6">
        <v>550000</v>
      </c>
      <c r="C30" s="228"/>
      <c r="D30" s="16"/>
    </row>
    <row r="31" spans="1:4" ht="21.75">
      <c r="A31" s="231" t="s">
        <v>241</v>
      </c>
      <c r="B31" s="233">
        <v>7510000</v>
      </c>
      <c r="C31" s="228"/>
      <c r="D31" s="230"/>
    </row>
    <row r="32" spans="1:4" ht="21.75">
      <c r="A32" s="226" t="s">
        <v>23</v>
      </c>
      <c r="B32" s="233">
        <v>300000</v>
      </c>
      <c r="C32" s="228"/>
      <c r="D32" s="230">
        <v>7535588.86</v>
      </c>
    </row>
    <row r="33" spans="1:5" ht="21.75">
      <c r="A33" s="28" t="s">
        <v>80</v>
      </c>
      <c r="B33" s="236">
        <v>320000</v>
      </c>
      <c r="C33" s="228"/>
      <c r="D33" s="228">
        <v>10419008.51</v>
      </c>
      <c r="E33" s="76"/>
    </row>
    <row r="34" spans="1:4" ht="21.75">
      <c r="A34" s="231" t="s">
        <v>81</v>
      </c>
      <c r="B34" s="6">
        <v>400000</v>
      </c>
      <c r="C34" s="228"/>
      <c r="D34" s="228">
        <v>8344822.11</v>
      </c>
    </row>
    <row r="35" spans="1:4" ht="21.75">
      <c r="A35" s="226" t="s">
        <v>70</v>
      </c>
      <c r="B35" s="233">
        <v>210401</v>
      </c>
      <c r="C35" s="228"/>
      <c r="D35" s="16"/>
    </row>
    <row r="36" spans="1:4" ht="21.75">
      <c r="A36" s="28" t="s">
        <v>342</v>
      </c>
      <c r="B36" s="236">
        <v>230100</v>
      </c>
      <c r="C36" s="228"/>
      <c r="D36" s="228">
        <v>651531.58</v>
      </c>
    </row>
    <row r="37" spans="1:4" ht="21.75">
      <c r="A37" s="226" t="s">
        <v>244</v>
      </c>
      <c r="B37" s="125">
        <v>216001</v>
      </c>
      <c r="C37" s="16"/>
      <c r="D37" s="228"/>
    </row>
    <row r="38" spans="1:6" ht="21.75">
      <c r="A38" s="40" t="s">
        <v>82</v>
      </c>
      <c r="B38" s="235">
        <v>215016</v>
      </c>
      <c r="C38" s="234"/>
      <c r="D38" s="41">
        <v>1921278.71</v>
      </c>
      <c r="F38" s="75"/>
    </row>
    <row r="39" spans="1:4" ht="21.75">
      <c r="A39" s="20"/>
      <c r="B39" s="80"/>
      <c r="C39" s="23">
        <f>SUM(C5:C38)</f>
        <v>28872229.77</v>
      </c>
      <c r="D39" s="23">
        <f>SUM(D32:D38)</f>
        <v>28872229.77</v>
      </c>
    </row>
    <row r="40" spans="1:4" ht="2.25" customHeight="1">
      <c r="A40" s="5"/>
      <c r="B40" s="3"/>
      <c r="C40" s="2"/>
      <c r="D40" s="2"/>
    </row>
    <row r="41" spans="1:4" ht="16.5" customHeight="1">
      <c r="A41" s="5"/>
      <c r="B41" s="3"/>
      <c r="C41" s="2"/>
      <c r="D41" s="25">
        <f>+C39-D39</f>
        <v>0</v>
      </c>
    </row>
    <row r="42" spans="1:4" ht="21.75">
      <c r="A42" s="306" t="s">
        <v>315</v>
      </c>
      <c r="B42" s="306"/>
      <c r="C42" s="306"/>
      <c r="D42" s="306"/>
    </row>
    <row r="43" spans="1:4" ht="21.75">
      <c r="A43" s="306" t="s">
        <v>460</v>
      </c>
      <c r="B43" s="306"/>
      <c r="C43" s="306"/>
      <c r="D43" s="306"/>
    </row>
    <row r="44" spans="1:4" ht="21.75">
      <c r="A44" s="1" t="s">
        <v>461</v>
      </c>
      <c r="C44" s="1"/>
      <c r="D44" s="1"/>
    </row>
    <row r="45" ht="21.75">
      <c r="D45" s="76"/>
    </row>
  </sheetData>
  <sheetProtection/>
  <mergeCells count="5">
    <mergeCell ref="A1:D1"/>
    <mergeCell ref="A2:D2"/>
    <mergeCell ref="A3:D3"/>
    <mergeCell ref="A42:D42"/>
    <mergeCell ref="A43:D43"/>
  </mergeCells>
  <printOptions/>
  <pageMargins left="0.9055118110236221" right="0.31496062992125984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0"/>
  <sheetViews>
    <sheetView view="pageBreakPreview" zoomScaleSheetLayoutView="100" zoomScalePageLayoutView="0" workbookViewId="0" topLeftCell="A1">
      <selection activeCell="G29" sqref="G29"/>
    </sheetView>
  </sheetViews>
  <sheetFormatPr defaultColWidth="9.140625" defaultRowHeight="21.75"/>
  <cols>
    <col min="1" max="1" width="4.57421875" style="1" customWidth="1"/>
    <col min="2" max="2" width="29.00390625" style="1" customWidth="1"/>
    <col min="3" max="3" width="10.00390625" style="1" customWidth="1"/>
    <col min="4" max="4" width="9.7109375" style="26" customWidth="1"/>
    <col min="5" max="5" width="13.00390625" style="26" customWidth="1"/>
    <col min="6" max="6" width="15.7109375" style="1" customWidth="1"/>
    <col min="7" max="7" width="15.421875" style="1" customWidth="1"/>
    <col min="8" max="8" width="7.28125" style="1" customWidth="1"/>
    <col min="9" max="9" width="13.7109375" style="1" customWidth="1"/>
    <col min="10" max="10" width="12.421875" style="1" customWidth="1"/>
    <col min="11" max="16384" width="9.140625" style="1" customWidth="1"/>
  </cols>
  <sheetData>
    <row r="1" spans="1:7" ht="23.25">
      <c r="A1" s="307" t="s">
        <v>333</v>
      </c>
      <c r="B1" s="307"/>
      <c r="C1" s="307"/>
      <c r="D1" s="307"/>
      <c r="E1" s="307"/>
      <c r="F1" s="307"/>
      <c r="G1" s="307"/>
    </row>
    <row r="2" spans="1:7" ht="23.25">
      <c r="A2" s="307" t="s">
        <v>287</v>
      </c>
      <c r="B2" s="307"/>
      <c r="C2" s="307"/>
      <c r="D2" s="307"/>
      <c r="E2" s="307"/>
      <c r="F2" s="307"/>
      <c r="G2" s="307"/>
    </row>
    <row r="3" spans="1:7" ht="23.25">
      <c r="A3" s="311" t="s">
        <v>472</v>
      </c>
      <c r="B3" s="311"/>
      <c r="C3" s="311"/>
      <c r="D3" s="311"/>
      <c r="E3" s="311"/>
      <c r="F3" s="311"/>
      <c r="G3" s="311"/>
    </row>
    <row r="4" spans="1:7" ht="21">
      <c r="A4" s="308" t="s">
        <v>34</v>
      </c>
      <c r="B4" s="309"/>
      <c r="C4" s="310"/>
      <c r="D4" s="10" t="s">
        <v>35</v>
      </c>
      <c r="E4" s="10" t="s">
        <v>0</v>
      </c>
      <c r="F4" s="9" t="s">
        <v>67</v>
      </c>
      <c r="G4" s="9" t="s">
        <v>68</v>
      </c>
    </row>
    <row r="5" spans="1:7" ht="21">
      <c r="A5" s="239" t="s">
        <v>8</v>
      </c>
      <c r="B5" s="12"/>
      <c r="C5" s="12"/>
      <c r="D5" s="13"/>
      <c r="E5" s="13"/>
      <c r="F5" s="14"/>
      <c r="G5" s="15"/>
    </row>
    <row r="6" spans="1:10" ht="21">
      <c r="A6" s="4"/>
      <c r="B6" s="5" t="s">
        <v>36</v>
      </c>
      <c r="C6" s="5"/>
      <c r="D6" s="6">
        <v>41100001</v>
      </c>
      <c r="E6" s="27">
        <v>99900</v>
      </c>
      <c r="F6" s="16">
        <v>0</v>
      </c>
      <c r="G6" s="17">
        <v>0</v>
      </c>
      <c r="I6" s="144">
        <f>+F6</f>
        <v>0</v>
      </c>
      <c r="J6" s="144">
        <f>+I6+G6</f>
        <v>0</v>
      </c>
    </row>
    <row r="7" spans="1:10" ht="21">
      <c r="A7" s="4"/>
      <c r="B7" s="5" t="s">
        <v>37</v>
      </c>
      <c r="C7" s="5"/>
      <c r="D7" s="6">
        <v>41100002</v>
      </c>
      <c r="E7" s="27">
        <v>63000</v>
      </c>
      <c r="F7" s="16">
        <v>323.96</v>
      </c>
      <c r="G7" s="17">
        <v>879.32</v>
      </c>
      <c r="H7" s="18"/>
      <c r="I7" s="144">
        <f>+F7</f>
        <v>323.96</v>
      </c>
      <c r="J7" s="144">
        <f>+I7+G7</f>
        <v>1203.28</v>
      </c>
    </row>
    <row r="8" spans="1:10" ht="21">
      <c r="A8" s="4"/>
      <c r="B8" s="5" t="s">
        <v>39</v>
      </c>
      <c r="C8" s="5"/>
      <c r="D8" s="6">
        <v>41100003</v>
      </c>
      <c r="E8" s="27">
        <v>4100</v>
      </c>
      <c r="F8" s="16">
        <v>0</v>
      </c>
      <c r="G8" s="17">
        <v>0</v>
      </c>
      <c r="H8" s="18"/>
      <c r="I8" s="144">
        <f>+F8</f>
        <v>0</v>
      </c>
      <c r="J8" s="144">
        <f>+I8+G8</f>
        <v>0</v>
      </c>
    </row>
    <row r="9" spans="1:10" ht="21">
      <c r="A9" s="4"/>
      <c r="B9" s="5" t="s">
        <v>38</v>
      </c>
      <c r="C9" s="5"/>
      <c r="D9" s="19">
        <v>41100004</v>
      </c>
      <c r="E9" s="27">
        <v>12500</v>
      </c>
      <c r="F9" s="16">
        <v>330</v>
      </c>
      <c r="G9" s="17">
        <v>700</v>
      </c>
      <c r="H9" s="18"/>
      <c r="I9" s="144">
        <f>+F9</f>
        <v>330</v>
      </c>
      <c r="J9" s="144">
        <f>+I9+G9</f>
        <v>1030</v>
      </c>
    </row>
    <row r="10" spans="1:10" ht="21">
      <c r="A10" s="20"/>
      <c r="B10" s="21"/>
      <c r="C10" s="22" t="s">
        <v>40</v>
      </c>
      <c r="D10" s="10"/>
      <c r="E10" s="77">
        <f>SUM(E6:E9)</f>
        <v>179500</v>
      </c>
      <c r="F10" s="23">
        <f>SUM(F6:F9)</f>
        <v>653.96</v>
      </c>
      <c r="G10" s="24">
        <f>SUM(G6:G9)</f>
        <v>1579.3200000000002</v>
      </c>
      <c r="I10" s="144">
        <f>+F10</f>
        <v>653.96</v>
      </c>
      <c r="J10" s="144">
        <f>+I10+G10</f>
        <v>2233.28</v>
      </c>
    </row>
    <row r="11" spans="1:7" ht="21">
      <c r="A11" s="4" t="s">
        <v>41</v>
      </c>
      <c r="B11" s="5"/>
      <c r="C11" s="5"/>
      <c r="D11" s="13"/>
      <c r="E11" s="6"/>
      <c r="F11" s="16"/>
      <c r="G11" s="17"/>
    </row>
    <row r="12" spans="1:10" ht="21">
      <c r="A12" s="4"/>
      <c r="B12" s="5" t="s">
        <v>43</v>
      </c>
      <c r="C12" s="5"/>
      <c r="D12" s="6">
        <v>41210004</v>
      </c>
      <c r="E12" s="27">
        <v>100</v>
      </c>
      <c r="F12" s="16">
        <v>87.3</v>
      </c>
      <c r="G12" s="17">
        <v>87.3</v>
      </c>
      <c r="H12" s="18"/>
      <c r="I12" s="144">
        <f aca="true" t="shared" si="0" ref="I12:I18">+F12</f>
        <v>87.3</v>
      </c>
      <c r="J12" s="144">
        <f aca="true" t="shared" si="1" ref="J12:J18">+I12+G12</f>
        <v>174.6</v>
      </c>
    </row>
    <row r="13" spans="1:10" ht="21">
      <c r="A13" s="4"/>
      <c r="B13" s="5" t="s">
        <v>358</v>
      </c>
      <c r="C13" s="5"/>
      <c r="D13" s="6">
        <v>41221029</v>
      </c>
      <c r="E13" s="27">
        <v>500</v>
      </c>
      <c r="F13" s="16">
        <v>100</v>
      </c>
      <c r="G13" s="17">
        <v>220</v>
      </c>
      <c r="I13" s="144">
        <f t="shared" si="0"/>
        <v>100</v>
      </c>
      <c r="J13" s="144">
        <f t="shared" si="1"/>
        <v>320</v>
      </c>
    </row>
    <row r="14" spans="1:10" ht="21">
      <c r="A14" s="4"/>
      <c r="B14" s="5" t="s">
        <v>359</v>
      </c>
      <c r="C14" s="5"/>
      <c r="D14" s="6">
        <v>41210008</v>
      </c>
      <c r="E14" s="27">
        <v>134000</v>
      </c>
      <c r="F14" s="16">
        <v>24715</v>
      </c>
      <c r="G14" s="17">
        <v>24715</v>
      </c>
      <c r="I14" s="144">
        <f t="shared" si="0"/>
        <v>24715</v>
      </c>
      <c r="J14" s="144">
        <f t="shared" si="1"/>
        <v>49430</v>
      </c>
    </row>
    <row r="15" spans="1:10" ht="21">
      <c r="A15" s="4"/>
      <c r="B15" s="5" t="s">
        <v>362</v>
      </c>
      <c r="C15" s="5"/>
      <c r="D15" s="6">
        <v>41210007</v>
      </c>
      <c r="E15" s="27">
        <v>0</v>
      </c>
      <c r="F15" s="16">
        <v>644</v>
      </c>
      <c r="G15" s="17">
        <v>800</v>
      </c>
      <c r="I15" s="144">
        <f t="shared" si="0"/>
        <v>644</v>
      </c>
      <c r="J15" s="144">
        <f>+I15+G15</f>
        <v>1444</v>
      </c>
    </row>
    <row r="16" spans="1:10" ht="21">
      <c r="A16" s="4"/>
      <c r="B16" s="5" t="s">
        <v>363</v>
      </c>
      <c r="C16" s="5"/>
      <c r="D16" s="6">
        <v>41210012</v>
      </c>
      <c r="E16" s="27">
        <v>0</v>
      </c>
      <c r="F16" s="16">
        <v>10</v>
      </c>
      <c r="G16" s="17">
        <v>80</v>
      </c>
      <c r="I16" s="144">
        <f t="shared" si="0"/>
        <v>10</v>
      </c>
      <c r="J16" s="144">
        <f t="shared" si="1"/>
        <v>90</v>
      </c>
    </row>
    <row r="17" spans="1:10" ht="21">
      <c r="A17" s="4"/>
      <c r="B17" s="5"/>
      <c r="C17" s="5"/>
      <c r="D17" s="19"/>
      <c r="E17" s="27"/>
      <c r="F17" s="16"/>
      <c r="G17" s="17"/>
      <c r="H17" s="18"/>
      <c r="I17" s="144">
        <f t="shared" si="0"/>
        <v>0</v>
      </c>
      <c r="J17" s="144">
        <f t="shared" si="1"/>
        <v>0</v>
      </c>
    </row>
    <row r="18" spans="1:10" ht="21">
      <c r="A18" s="20"/>
      <c r="B18" s="21"/>
      <c r="C18" s="22" t="s">
        <v>40</v>
      </c>
      <c r="D18" s="10"/>
      <c r="E18" s="77">
        <f>SUM(E12:E17)</f>
        <v>134600</v>
      </c>
      <c r="F18" s="23">
        <f>SUM(F12:F17)</f>
        <v>25556.3</v>
      </c>
      <c r="G18" s="24">
        <f>SUM(G12:G17)</f>
        <v>25902.3</v>
      </c>
      <c r="I18" s="144">
        <f t="shared" si="0"/>
        <v>25556.3</v>
      </c>
      <c r="J18" s="144">
        <f t="shared" si="1"/>
        <v>51458.6</v>
      </c>
    </row>
    <row r="19" spans="1:7" ht="21">
      <c r="A19" s="4" t="s">
        <v>10</v>
      </c>
      <c r="B19" s="5"/>
      <c r="C19" s="5"/>
      <c r="D19" s="13"/>
      <c r="E19" s="6"/>
      <c r="F19" s="16"/>
      <c r="G19" s="17"/>
    </row>
    <row r="20" spans="1:7" ht="21">
      <c r="A20" s="4"/>
      <c r="B20" s="5" t="s">
        <v>360</v>
      </c>
      <c r="C20" s="5"/>
      <c r="D20" s="6">
        <v>41300002</v>
      </c>
      <c r="E20" s="27">
        <v>10000</v>
      </c>
      <c r="F20" s="16">
        <v>700</v>
      </c>
      <c r="G20" s="17">
        <v>3400</v>
      </c>
    </row>
    <row r="21" spans="1:7" ht="21">
      <c r="A21" s="4"/>
      <c r="B21" s="5" t="s">
        <v>44</v>
      </c>
      <c r="C21" s="5"/>
      <c r="D21" s="6">
        <v>41300003</v>
      </c>
      <c r="E21" s="27">
        <v>56000</v>
      </c>
      <c r="F21" s="16">
        <v>0</v>
      </c>
      <c r="G21" s="17">
        <v>26559.64</v>
      </c>
    </row>
    <row r="22" spans="1:10" ht="21">
      <c r="A22" s="4"/>
      <c r="B22" s="5" t="s">
        <v>361</v>
      </c>
      <c r="C22" s="5"/>
      <c r="D22" s="19">
        <v>41399999</v>
      </c>
      <c r="E22" s="27">
        <v>0</v>
      </c>
      <c r="F22" s="16">
        <v>0</v>
      </c>
      <c r="G22" s="17">
        <v>0</v>
      </c>
      <c r="H22" s="18"/>
      <c r="I22" s="144">
        <f>+F22</f>
        <v>0</v>
      </c>
      <c r="J22" s="144">
        <f>+I22+G22</f>
        <v>0</v>
      </c>
    </row>
    <row r="23" spans="1:10" ht="21">
      <c r="A23" s="20"/>
      <c r="B23" s="21"/>
      <c r="C23" s="22" t="s">
        <v>40</v>
      </c>
      <c r="D23" s="10"/>
      <c r="E23" s="77">
        <f>SUM(E20:E22)</f>
        <v>66000</v>
      </c>
      <c r="F23" s="23">
        <f>SUM(F20:F22)</f>
        <v>700</v>
      </c>
      <c r="G23" s="24">
        <f>SUM(G20:G22)</f>
        <v>29959.64</v>
      </c>
      <c r="I23" s="144">
        <f>+F23</f>
        <v>700</v>
      </c>
      <c r="J23" s="144">
        <f>+I23+G23</f>
        <v>30659.64</v>
      </c>
    </row>
    <row r="24" spans="1:7" ht="21">
      <c r="A24" s="4" t="s">
        <v>12</v>
      </c>
      <c r="B24" s="5"/>
      <c r="C24" s="5"/>
      <c r="D24" s="13"/>
      <c r="E24" s="6"/>
      <c r="F24" s="16"/>
      <c r="G24" s="17"/>
    </row>
    <row r="25" spans="1:10" ht="21">
      <c r="A25" s="4"/>
      <c r="B25" s="5" t="s">
        <v>58</v>
      </c>
      <c r="C25" s="5"/>
      <c r="D25" s="6">
        <v>42100001</v>
      </c>
      <c r="E25" s="27">
        <v>440000</v>
      </c>
      <c r="F25" s="16">
        <v>48771.9</v>
      </c>
      <c r="G25" s="17">
        <v>48771.9</v>
      </c>
      <c r="I25" s="144">
        <f aca="true" t="shared" si="2" ref="I25:I32">+F25</f>
        <v>48771.9</v>
      </c>
      <c r="J25" s="144">
        <f aca="true" t="shared" si="3" ref="J25:J32">+I25+G25</f>
        <v>97543.8</v>
      </c>
    </row>
    <row r="26" spans="1:10" ht="21">
      <c r="A26" s="4"/>
      <c r="B26" s="5" t="s">
        <v>45</v>
      </c>
      <c r="C26" s="5"/>
      <c r="D26" s="6">
        <v>42100002</v>
      </c>
      <c r="E26" s="27">
        <v>6450000</v>
      </c>
      <c r="F26" s="16">
        <v>825749.01</v>
      </c>
      <c r="G26" s="17">
        <v>1629511.22</v>
      </c>
      <c r="I26" s="144">
        <f t="shared" si="2"/>
        <v>825749.01</v>
      </c>
      <c r="J26" s="144">
        <f t="shared" si="3"/>
        <v>2455260.23</v>
      </c>
    </row>
    <row r="27" spans="1:10" ht="21">
      <c r="A27" s="4"/>
      <c r="B27" s="5" t="s">
        <v>295</v>
      </c>
      <c r="C27" s="5"/>
      <c r="D27" s="6">
        <v>42100004</v>
      </c>
      <c r="E27" s="27">
        <v>1925000</v>
      </c>
      <c r="F27" s="16">
        <v>157751.54</v>
      </c>
      <c r="G27" s="17">
        <v>269508.99</v>
      </c>
      <c r="I27" s="144">
        <f t="shared" si="2"/>
        <v>157751.54</v>
      </c>
      <c r="J27" s="144">
        <f t="shared" si="3"/>
        <v>427260.53</v>
      </c>
    </row>
    <row r="28" spans="1:10" ht="21">
      <c r="A28" s="4"/>
      <c r="B28" s="5" t="s">
        <v>48</v>
      </c>
      <c r="C28" s="5"/>
      <c r="D28" s="6">
        <v>42100005</v>
      </c>
      <c r="E28" s="27">
        <v>35000</v>
      </c>
      <c r="F28" s="16">
        <v>4555.14</v>
      </c>
      <c r="G28" s="17">
        <v>4555.14</v>
      </c>
      <c r="I28" s="144">
        <f t="shared" si="2"/>
        <v>4555.14</v>
      </c>
      <c r="J28" s="144">
        <f t="shared" si="3"/>
        <v>9110.28</v>
      </c>
    </row>
    <row r="29" spans="1:10" ht="21">
      <c r="A29" s="4"/>
      <c r="B29" s="5" t="s">
        <v>49</v>
      </c>
      <c r="C29" s="5"/>
      <c r="D29" s="6">
        <v>42100006</v>
      </c>
      <c r="E29" s="27">
        <v>900</v>
      </c>
      <c r="F29" s="16">
        <v>0</v>
      </c>
      <c r="G29" s="17">
        <v>0</v>
      </c>
      <c r="I29" s="144">
        <f t="shared" si="2"/>
        <v>0</v>
      </c>
      <c r="J29" s="144">
        <f t="shared" si="3"/>
        <v>0</v>
      </c>
    </row>
    <row r="30" spans="1:10" ht="21">
      <c r="A30" s="4"/>
      <c r="B30" s="5" t="s">
        <v>50</v>
      </c>
      <c r="C30" s="5"/>
      <c r="D30" s="6">
        <v>42100007</v>
      </c>
      <c r="E30" s="27">
        <v>3635500</v>
      </c>
      <c r="F30" s="16">
        <v>362267.7</v>
      </c>
      <c r="G30" s="17">
        <v>732623.98</v>
      </c>
      <c r="I30" s="144">
        <f t="shared" si="2"/>
        <v>362267.7</v>
      </c>
      <c r="J30" s="144">
        <f t="shared" si="3"/>
        <v>1094891.68</v>
      </c>
    </row>
    <row r="31" spans="1:10" ht="21">
      <c r="A31" s="4"/>
      <c r="B31" s="5" t="s">
        <v>46</v>
      </c>
      <c r="C31" s="5"/>
      <c r="D31" s="6">
        <v>42100012</v>
      </c>
      <c r="E31" s="27">
        <v>35000</v>
      </c>
      <c r="F31" s="16">
        <v>0</v>
      </c>
      <c r="G31" s="17">
        <v>0</v>
      </c>
      <c r="I31" s="144">
        <f t="shared" si="2"/>
        <v>0</v>
      </c>
      <c r="J31" s="144">
        <f t="shared" si="3"/>
        <v>0</v>
      </c>
    </row>
    <row r="32" spans="1:10" ht="21">
      <c r="A32" s="4"/>
      <c r="B32" s="5" t="s">
        <v>47</v>
      </c>
      <c r="C32" s="5"/>
      <c r="D32" s="6">
        <v>42100013</v>
      </c>
      <c r="E32" s="27">
        <v>35000</v>
      </c>
      <c r="F32" s="16">
        <v>0</v>
      </c>
      <c r="G32" s="17">
        <v>11425.62</v>
      </c>
      <c r="I32" s="144">
        <f t="shared" si="2"/>
        <v>0</v>
      </c>
      <c r="J32" s="144">
        <f t="shared" si="3"/>
        <v>11425.62</v>
      </c>
    </row>
    <row r="33" spans="1:10" ht="21">
      <c r="A33" s="4"/>
      <c r="B33" s="5" t="s">
        <v>66</v>
      </c>
      <c r="C33" s="5"/>
      <c r="D33" s="6">
        <v>42100015</v>
      </c>
      <c r="E33" s="27">
        <v>650000</v>
      </c>
      <c r="F33" s="16">
        <v>60390</v>
      </c>
      <c r="G33" s="16">
        <v>125394</v>
      </c>
      <c r="H33" s="18"/>
      <c r="I33" s="144">
        <f>+F33</f>
        <v>60390</v>
      </c>
      <c r="J33" s="144">
        <f>+I33+G33</f>
        <v>185784</v>
      </c>
    </row>
    <row r="34" spans="1:10" ht="21">
      <c r="A34" s="4"/>
      <c r="B34" s="5" t="s">
        <v>364</v>
      </c>
      <c r="C34" s="5"/>
      <c r="D34" s="6">
        <v>42100017</v>
      </c>
      <c r="E34" s="27">
        <v>3600</v>
      </c>
      <c r="F34" s="16">
        <v>0</v>
      </c>
      <c r="G34" s="16">
        <v>0</v>
      </c>
      <c r="H34" s="18"/>
      <c r="I34" s="144">
        <f>+F34</f>
        <v>0</v>
      </c>
      <c r="J34" s="144">
        <f>+I34+G34</f>
        <v>0</v>
      </c>
    </row>
    <row r="35" spans="1:10" ht="21">
      <c r="A35" s="4"/>
      <c r="B35" s="5"/>
      <c r="C35" s="5"/>
      <c r="D35" s="19"/>
      <c r="E35" s="27"/>
      <c r="F35" s="16"/>
      <c r="G35" s="16"/>
      <c r="H35" s="18"/>
      <c r="I35" s="144">
        <f>+F35</f>
        <v>0</v>
      </c>
      <c r="J35" s="144">
        <f>+I35+G35</f>
        <v>0</v>
      </c>
    </row>
    <row r="36" spans="1:10" ht="21">
      <c r="A36" s="20"/>
      <c r="B36" s="21"/>
      <c r="C36" s="22" t="s">
        <v>40</v>
      </c>
      <c r="D36" s="10"/>
      <c r="E36" s="78">
        <f>SUM(E25:E35)</f>
        <v>13210000</v>
      </c>
      <c r="F36" s="23">
        <f>SUM(F25:F35)</f>
        <v>1459485.29</v>
      </c>
      <c r="G36" s="23">
        <f>SUM(G25:G34)</f>
        <v>2821790.8499999996</v>
      </c>
      <c r="H36" s="18"/>
      <c r="I36" s="144">
        <f>+F36</f>
        <v>1459485.29</v>
      </c>
      <c r="J36" s="144">
        <f>+I36+G36</f>
        <v>4281276.14</v>
      </c>
    </row>
    <row r="37" spans="1:8" ht="21">
      <c r="A37" s="4" t="s">
        <v>11</v>
      </c>
      <c r="B37" s="5"/>
      <c r="C37" s="5"/>
      <c r="D37" s="13"/>
      <c r="E37" s="6"/>
      <c r="F37" s="16"/>
      <c r="G37" s="17"/>
      <c r="H37" s="18"/>
    </row>
    <row r="38" spans="1:10" ht="21">
      <c r="A38" s="4"/>
      <c r="B38" s="5" t="s">
        <v>51</v>
      </c>
      <c r="C38" s="5"/>
      <c r="D38" s="6">
        <v>41500004</v>
      </c>
      <c r="E38" s="27">
        <v>1000</v>
      </c>
      <c r="F38" s="16">
        <v>0</v>
      </c>
      <c r="G38" s="17">
        <v>0</v>
      </c>
      <c r="H38" s="18"/>
      <c r="I38" s="144">
        <f>+F38</f>
        <v>0</v>
      </c>
      <c r="J38" s="144">
        <f>+I38+G38</f>
        <v>0</v>
      </c>
    </row>
    <row r="39" spans="1:10" ht="21">
      <c r="A39" s="4"/>
      <c r="B39" s="5" t="s">
        <v>52</v>
      </c>
      <c r="C39" s="5"/>
      <c r="D39" s="19">
        <v>41599999</v>
      </c>
      <c r="E39" s="27">
        <v>1000</v>
      </c>
      <c r="F39" s="16">
        <v>0</v>
      </c>
      <c r="G39" s="17">
        <v>0</v>
      </c>
      <c r="H39" s="18"/>
      <c r="I39" s="144">
        <f>+F39</f>
        <v>0</v>
      </c>
      <c r="J39" s="144">
        <f>+I39+G39</f>
        <v>0</v>
      </c>
    </row>
    <row r="40" spans="1:10" ht="21">
      <c r="A40" s="20"/>
      <c r="B40" s="21"/>
      <c r="C40" s="22" t="s">
        <v>40</v>
      </c>
      <c r="D40" s="10"/>
      <c r="E40" s="78">
        <f>SUM(E38:E39)</f>
        <v>2000</v>
      </c>
      <c r="F40" s="23">
        <f>SUM(F38:F39)</f>
        <v>0</v>
      </c>
      <c r="G40" s="23">
        <f>SUM(G38:G39)</f>
        <v>0</v>
      </c>
      <c r="H40" s="18"/>
      <c r="I40" s="144">
        <f>+F40</f>
        <v>0</v>
      </c>
      <c r="J40" s="144">
        <f>+I40+G40</f>
        <v>0</v>
      </c>
    </row>
    <row r="42" spans="1:7" ht="23.25">
      <c r="A42" s="307" t="s">
        <v>473</v>
      </c>
      <c r="B42" s="307"/>
      <c r="C42" s="307"/>
      <c r="D42" s="307"/>
      <c r="E42" s="307"/>
      <c r="F42" s="307"/>
      <c r="G42" s="307"/>
    </row>
    <row r="43" spans="1:7" ht="23.25">
      <c r="A43" s="311" t="s">
        <v>33</v>
      </c>
      <c r="B43" s="311"/>
      <c r="C43" s="311"/>
      <c r="D43" s="311"/>
      <c r="E43" s="311"/>
      <c r="F43" s="311"/>
      <c r="G43" s="311"/>
    </row>
    <row r="44" spans="1:7" ht="21">
      <c r="A44" s="308" t="s">
        <v>34</v>
      </c>
      <c r="B44" s="309"/>
      <c r="C44" s="310"/>
      <c r="D44" s="10" t="s">
        <v>35</v>
      </c>
      <c r="E44" s="10" t="s">
        <v>0</v>
      </c>
      <c r="F44" s="9" t="s">
        <v>288</v>
      </c>
      <c r="G44" s="9" t="s">
        <v>68</v>
      </c>
    </row>
    <row r="45" spans="1:7" ht="21">
      <c r="A45" s="4" t="s">
        <v>13</v>
      </c>
      <c r="B45" s="5"/>
      <c r="C45" s="5"/>
      <c r="D45" s="13"/>
      <c r="E45" s="6"/>
      <c r="F45" s="16"/>
      <c r="G45" s="17"/>
    </row>
    <row r="46" spans="1:7" ht="21">
      <c r="A46" s="4"/>
      <c r="B46" s="5" t="s">
        <v>60</v>
      </c>
      <c r="C46" s="5"/>
      <c r="D46" s="6">
        <v>43100001</v>
      </c>
      <c r="E46" s="27">
        <v>0</v>
      </c>
      <c r="F46" s="16">
        <v>0</v>
      </c>
      <c r="G46" s="16">
        <v>0</v>
      </c>
    </row>
    <row r="47" spans="1:10" ht="21">
      <c r="A47" s="4"/>
      <c r="B47" s="5" t="s">
        <v>61</v>
      </c>
      <c r="C47" s="5"/>
      <c r="D47" s="6">
        <v>43100002</v>
      </c>
      <c r="E47" s="27">
        <v>17310000</v>
      </c>
      <c r="F47" s="16"/>
      <c r="G47" s="17">
        <v>5465590</v>
      </c>
      <c r="H47" s="18"/>
      <c r="I47" s="18">
        <f>+F47+G47</f>
        <v>5465590</v>
      </c>
      <c r="J47" s="18"/>
    </row>
    <row r="48" spans="1:7" ht="21">
      <c r="A48" s="20"/>
      <c r="B48" s="21"/>
      <c r="C48" s="22" t="s">
        <v>40</v>
      </c>
      <c r="D48" s="10"/>
      <c r="E48" s="77">
        <f>SUM(E47)</f>
        <v>17310000</v>
      </c>
      <c r="F48" s="23">
        <f>SUM(F46:F47)</f>
        <v>0</v>
      </c>
      <c r="G48" s="23">
        <f>SUM(G46:G47)</f>
        <v>5465590</v>
      </c>
    </row>
    <row r="49" spans="1:7" ht="21">
      <c r="A49" s="11" t="s">
        <v>290</v>
      </c>
      <c r="B49" s="12"/>
      <c r="C49" s="12"/>
      <c r="D49" s="13">
        <v>44000000</v>
      </c>
      <c r="E49" s="241">
        <v>0</v>
      </c>
      <c r="F49" s="14">
        <v>0</v>
      </c>
      <c r="G49" s="15">
        <v>0</v>
      </c>
    </row>
    <row r="50" spans="1:7" ht="21">
      <c r="A50" s="4"/>
      <c r="B50" s="29"/>
      <c r="C50" s="29"/>
      <c r="D50" s="30"/>
      <c r="E50" s="30"/>
      <c r="F50" s="31"/>
      <c r="G50" s="31"/>
    </row>
    <row r="51" spans="1:7" ht="21">
      <c r="A51" s="4"/>
      <c r="B51" s="5"/>
      <c r="C51" s="5"/>
      <c r="D51" s="6"/>
      <c r="E51" s="6"/>
      <c r="F51" s="16"/>
      <c r="G51" s="17"/>
    </row>
    <row r="52" spans="1:7" ht="21">
      <c r="A52" s="4"/>
      <c r="B52" s="5"/>
      <c r="C52" s="5"/>
      <c r="D52" s="6"/>
      <c r="E52" s="6"/>
      <c r="F52" s="16"/>
      <c r="G52" s="17"/>
    </row>
    <row r="53" spans="1:7" ht="21">
      <c r="A53" s="20"/>
      <c r="B53" s="21"/>
      <c r="C53" s="22" t="s">
        <v>40</v>
      </c>
      <c r="D53" s="10"/>
      <c r="E53" s="10"/>
      <c r="F53" s="23">
        <v>0</v>
      </c>
      <c r="G53" s="24">
        <v>0</v>
      </c>
    </row>
    <row r="54" spans="1:7" ht="21">
      <c r="A54" s="5"/>
      <c r="B54" s="5"/>
      <c r="C54" s="5"/>
      <c r="D54" s="3"/>
      <c r="E54" s="3"/>
      <c r="F54" s="25"/>
      <c r="G54" s="25"/>
    </row>
    <row r="55" spans="1:7" ht="21">
      <c r="A55" s="5"/>
      <c r="B55" s="5"/>
      <c r="C55" s="5"/>
      <c r="D55" s="3"/>
      <c r="E55" s="3"/>
      <c r="F55" s="25"/>
      <c r="G55" s="25"/>
    </row>
    <row r="56" spans="1:7" ht="21">
      <c r="A56" s="5"/>
      <c r="B56" s="5"/>
      <c r="C56" s="5"/>
      <c r="D56" s="3"/>
      <c r="E56" s="3"/>
      <c r="F56" s="25"/>
      <c r="G56" s="25"/>
    </row>
    <row r="57" spans="1:7" ht="21">
      <c r="A57" s="5"/>
      <c r="B57" s="5"/>
      <c r="C57" s="5"/>
      <c r="D57" s="3"/>
      <c r="E57" s="3"/>
      <c r="F57" s="25"/>
      <c r="G57" s="25"/>
    </row>
    <row r="58" spans="1:7" ht="21">
      <c r="A58" s="5"/>
      <c r="B58" s="5"/>
      <c r="C58" s="5"/>
      <c r="D58" s="3"/>
      <c r="E58" s="3"/>
      <c r="F58" s="25"/>
      <c r="G58" s="25"/>
    </row>
    <row r="59" spans="1:7" ht="21">
      <c r="A59" s="5"/>
      <c r="B59" s="5"/>
      <c r="C59" s="5"/>
      <c r="D59" s="3"/>
      <c r="E59" s="3"/>
      <c r="F59" s="25"/>
      <c r="G59" s="25"/>
    </row>
    <row r="60" spans="1:7" ht="21">
      <c r="A60" s="5"/>
      <c r="B60" s="5"/>
      <c r="C60" s="5"/>
      <c r="D60" s="3"/>
      <c r="E60" s="3"/>
      <c r="F60" s="25"/>
      <c r="G60" s="25"/>
    </row>
    <row r="61" spans="1:7" ht="21">
      <c r="A61" s="5"/>
      <c r="B61" s="5"/>
      <c r="C61" s="5"/>
      <c r="D61" s="3"/>
      <c r="E61" s="3"/>
      <c r="F61" s="25"/>
      <c r="G61" s="25"/>
    </row>
    <row r="62" spans="1:7" ht="21">
      <c r="A62" s="5"/>
      <c r="B62" s="5"/>
      <c r="C62" s="5"/>
      <c r="D62" s="3"/>
      <c r="E62" s="3"/>
      <c r="F62" s="25"/>
      <c r="G62" s="25"/>
    </row>
    <row r="63" spans="1:7" ht="21">
      <c r="A63" s="5"/>
      <c r="B63" s="5"/>
      <c r="C63" s="5"/>
      <c r="D63" s="3"/>
      <c r="E63" s="3"/>
      <c r="F63" s="25"/>
      <c r="G63" s="25"/>
    </row>
    <row r="64" spans="1:7" ht="21">
      <c r="A64" s="5"/>
      <c r="B64" s="5"/>
      <c r="C64" s="5"/>
      <c r="D64" s="3"/>
      <c r="E64" s="3"/>
      <c r="F64" s="25"/>
      <c r="G64" s="25"/>
    </row>
    <row r="65" spans="1:7" ht="21">
      <c r="A65" s="5"/>
      <c r="B65" s="5"/>
      <c r="C65" s="5"/>
      <c r="D65" s="3"/>
      <c r="E65" s="3"/>
      <c r="F65" s="25"/>
      <c r="G65" s="25"/>
    </row>
    <row r="66" spans="1:7" ht="21">
      <c r="A66" s="5"/>
      <c r="B66" s="5"/>
      <c r="C66" s="5"/>
      <c r="D66" s="3"/>
      <c r="E66" s="3"/>
      <c r="F66" s="25"/>
      <c r="G66" s="25"/>
    </row>
    <row r="67" spans="1:7" ht="21">
      <c r="A67" s="5"/>
      <c r="B67" s="5"/>
      <c r="C67" s="5"/>
      <c r="D67" s="3"/>
      <c r="E67" s="3"/>
      <c r="F67" s="25"/>
      <c r="G67" s="25"/>
    </row>
    <row r="68" spans="1:7" ht="21">
      <c r="A68" s="5"/>
      <c r="B68" s="5"/>
      <c r="C68" s="5"/>
      <c r="D68" s="3"/>
      <c r="E68" s="3"/>
      <c r="F68" s="25"/>
      <c r="G68" s="25"/>
    </row>
    <row r="69" spans="1:7" ht="21">
      <c r="A69" s="5"/>
      <c r="B69" s="5"/>
      <c r="C69" s="5"/>
      <c r="D69" s="3"/>
      <c r="E69" s="3"/>
      <c r="F69" s="25"/>
      <c r="G69" s="25"/>
    </row>
    <row r="70" spans="1:7" ht="21">
      <c r="A70" s="5"/>
      <c r="B70" s="5"/>
      <c r="C70" s="5"/>
      <c r="D70" s="3"/>
      <c r="E70" s="3"/>
      <c r="F70" s="25"/>
      <c r="G70" s="25"/>
    </row>
    <row r="71" spans="1:7" ht="21">
      <c r="A71" s="5"/>
      <c r="B71" s="5"/>
      <c r="C71" s="5"/>
      <c r="D71" s="3"/>
      <c r="E71" s="3"/>
      <c r="F71" s="25"/>
      <c r="G71" s="25"/>
    </row>
    <row r="72" spans="1:7" ht="21">
      <c r="A72" s="5"/>
      <c r="B72" s="5"/>
      <c r="C72" s="5"/>
      <c r="D72" s="3"/>
      <c r="E72" s="3"/>
      <c r="F72" s="25"/>
      <c r="G72" s="25"/>
    </row>
    <row r="73" spans="1:7" ht="21">
      <c r="A73" s="5"/>
      <c r="B73" s="5"/>
      <c r="C73" s="5"/>
      <c r="D73" s="3"/>
      <c r="E73" s="3"/>
      <c r="F73" s="25"/>
      <c r="G73" s="25"/>
    </row>
    <row r="74" spans="1:7" ht="21">
      <c r="A74" s="5"/>
      <c r="B74" s="5"/>
      <c r="C74" s="5"/>
      <c r="D74" s="3"/>
      <c r="E74" s="3"/>
      <c r="F74" s="25"/>
      <c r="G74" s="25"/>
    </row>
    <row r="75" spans="1:7" ht="21">
      <c r="A75" s="5"/>
      <c r="B75" s="5"/>
      <c r="C75" s="5"/>
      <c r="D75" s="3"/>
      <c r="E75" s="3"/>
      <c r="F75" s="25"/>
      <c r="G75" s="25"/>
    </row>
    <row r="76" spans="1:7" ht="21">
      <c r="A76" s="5"/>
      <c r="B76" s="5"/>
      <c r="C76" s="5"/>
      <c r="D76" s="3"/>
      <c r="E76" s="3"/>
      <c r="F76" s="25"/>
      <c r="G76" s="25"/>
    </row>
    <row r="77" spans="1:7" ht="21">
      <c r="A77" s="5"/>
      <c r="B77" s="5"/>
      <c r="C77" s="5"/>
      <c r="D77" s="3"/>
      <c r="E77" s="3"/>
      <c r="F77" s="25"/>
      <c r="G77" s="25"/>
    </row>
    <row r="78" spans="1:7" ht="21">
      <c r="A78" s="5"/>
      <c r="B78" s="5"/>
      <c r="C78" s="5"/>
      <c r="D78" s="3"/>
      <c r="E78" s="3"/>
      <c r="F78" s="25"/>
      <c r="G78" s="25"/>
    </row>
    <row r="79" spans="1:7" ht="21">
      <c r="A79" s="5"/>
      <c r="B79" s="5"/>
      <c r="C79" s="5"/>
      <c r="D79" s="3"/>
      <c r="E79" s="3"/>
      <c r="F79" s="25"/>
      <c r="G79" s="25"/>
    </row>
    <row r="80" spans="1:7" ht="21">
      <c r="A80" s="5"/>
      <c r="B80" s="5"/>
      <c r="C80" s="5"/>
      <c r="D80" s="3"/>
      <c r="E80" s="3"/>
      <c r="F80" s="25"/>
      <c r="G80" s="25"/>
    </row>
    <row r="96" spans="1:7" ht="21">
      <c r="A96" s="5"/>
      <c r="B96" s="5"/>
      <c r="C96" s="5"/>
      <c r="D96" s="3"/>
      <c r="E96" s="3"/>
      <c r="F96" s="25"/>
      <c r="G96" s="25"/>
    </row>
    <row r="97" spans="1:7" ht="21">
      <c r="A97" s="5"/>
      <c r="B97" s="5"/>
      <c r="C97" s="5"/>
      <c r="D97" s="3"/>
      <c r="E97" s="3"/>
      <c r="F97" s="25"/>
      <c r="G97" s="25"/>
    </row>
    <row r="98" spans="1:7" ht="21">
      <c r="A98" s="5"/>
      <c r="B98" s="5"/>
      <c r="C98" s="5"/>
      <c r="D98" s="3"/>
      <c r="E98" s="3"/>
      <c r="F98" s="25"/>
      <c r="G98" s="25"/>
    </row>
    <row r="99" spans="1:7" ht="21">
      <c r="A99" s="5"/>
      <c r="B99" s="5"/>
      <c r="C99" s="5"/>
      <c r="D99" s="3"/>
      <c r="E99" s="3"/>
      <c r="F99" s="25"/>
      <c r="G99" s="25"/>
    </row>
    <row r="100" spans="1:7" ht="21">
      <c r="A100" s="5"/>
      <c r="B100" s="5"/>
      <c r="C100" s="5"/>
      <c r="D100" s="3"/>
      <c r="E100" s="3"/>
      <c r="F100" s="25"/>
      <c r="G100" s="25"/>
    </row>
    <row r="101" spans="1:7" ht="21">
      <c r="A101" s="5"/>
      <c r="B101" s="5"/>
      <c r="C101" s="5"/>
      <c r="D101" s="3"/>
      <c r="E101" s="3"/>
      <c r="F101" s="25"/>
      <c r="G101" s="25"/>
    </row>
    <row r="102" spans="1:7" ht="21">
      <c r="A102" s="5"/>
      <c r="B102" s="5"/>
      <c r="C102" s="5"/>
      <c r="D102" s="3"/>
      <c r="E102" s="3"/>
      <c r="F102" s="25"/>
      <c r="G102" s="25"/>
    </row>
    <row r="103" spans="1:7" ht="21">
      <c r="A103" s="5"/>
      <c r="B103" s="5"/>
      <c r="C103" s="5"/>
      <c r="D103" s="3"/>
      <c r="E103" s="3"/>
      <c r="F103" s="25"/>
      <c r="G103" s="25"/>
    </row>
    <row r="104" spans="1:7" ht="21">
      <c r="A104" s="5"/>
      <c r="B104" s="5"/>
      <c r="C104" s="5"/>
      <c r="D104" s="3"/>
      <c r="E104" s="3"/>
      <c r="F104" s="25"/>
      <c r="G104" s="25"/>
    </row>
    <row r="105" spans="1:7" ht="21">
      <c r="A105" s="5"/>
      <c r="B105" s="5"/>
      <c r="C105" s="5"/>
      <c r="D105" s="3"/>
      <c r="E105" s="3"/>
      <c r="F105" s="25"/>
      <c r="G105" s="25"/>
    </row>
    <row r="106" spans="1:7" ht="21">
      <c r="A106" s="5"/>
      <c r="B106" s="5"/>
      <c r="C106" s="5"/>
      <c r="D106" s="3"/>
      <c r="E106" s="3"/>
      <c r="F106" s="25"/>
      <c r="G106" s="25"/>
    </row>
    <row r="107" spans="1:7" ht="21">
      <c r="A107" s="5"/>
      <c r="B107" s="5"/>
      <c r="C107" s="5"/>
      <c r="D107" s="3"/>
      <c r="E107" s="3"/>
      <c r="F107" s="25"/>
      <c r="G107" s="25"/>
    </row>
    <row r="108" spans="1:7" ht="21">
      <c r="A108" s="5"/>
      <c r="B108" s="5"/>
      <c r="C108" s="5"/>
      <c r="D108" s="3"/>
      <c r="E108" s="3"/>
      <c r="F108" s="25"/>
      <c r="G108" s="25"/>
    </row>
    <row r="109" spans="1:7" ht="21">
      <c r="A109" s="5"/>
      <c r="B109" s="5"/>
      <c r="C109" s="5"/>
      <c r="D109" s="3"/>
      <c r="E109" s="3"/>
      <c r="F109" s="25"/>
      <c r="G109" s="25"/>
    </row>
    <row r="110" spans="1:7" ht="21">
      <c r="A110" s="5"/>
      <c r="B110" s="5"/>
      <c r="C110" s="5"/>
      <c r="D110" s="3"/>
      <c r="E110" s="3"/>
      <c r="F110" s="25"/>
      <c r="G110" s="25"/>
    </row>
    <row r="111" spans="1:7" ht="21">
      <c r="A111" s="5"/>
      <c r="B111" s="5"/>
      <c r="C111" s="5"/>
      <c r="D111" s="3"/>
      <c r="E111" s="3"/>
      <c r="F111" s="25"/>
      <c r="G111" s="25"/>
    </row>
    <row r="112" spans="1:7" ht="21">
      <c r="A112" s="5"/>
      <c r="B112" s="5"/>
      <c r="C112" s="5"/>
      <c r="D112" s="3"/>
      <c r="E112" s="3"/>
      <c r="F112" s="25"/>
      <c r="G112" s="25"/>
    </row>
    <row r="113" spans="1:7" ht="21">
      <c r="A113" s="5"/>
      <c r="B113" s="5"/>
      <c r="C113" s="5"/>
      <c r="D113" s="3"/>
      <c r="E113" s="3"/>
      <c r="F113" s="25"/>
      <c r="G113" s="25"/>
    </row>
    <row r="114" spans="1:7" ht="21">
      <c r="A114" s="5"/>
      <c r="B114" s="5"/>
      <c r="C114" s="5"/>
      <c r="D114" s="3"/>
      <c r="E114" s="3"/>
      <c r="F114" s="25"/>
      <c r="G114" s="25"/>
    </row>
    <row r="115" spans="1:7" ht="21">
      <c r="A115" s="5"/>
      <c r="B115" s="5"/>
      <c r="C115" s="5"/>
      <c r="D115" s="3"/>
      <c r="E115" s="3"/>
      <c r="F115" s="25"/>
      <c r="G115" s="25"/>
    </row>
    <row r="116" spans="1:7" ht="21">
      <c r="A116" s="5"/>
      <c r="B116" s="5"/>
      <c r="C116" s="5"/>
      <c r="D116" s="3"/>
      <c r="E116" s="3"/>
      <c r="F116" s="25"/>
      <c r="G116" s="25"/>
    </row>
    <row r="117" spans="1:7" ht="21">
      <c r="A117" s="5"/>
      <c r="B117" s="5"/>
      <c r="C117" s="5"/>
      <c r="D117" s="3"/>
      <c r="E117" s="3"/>
      <c r="F117" s="25"/>
      <c r="G117" s="25"/>
    </row>
    <row r="118" spans="1:7" ht="21">
      <c r="A118" s="5"/>
      <c r="B118" s="5"/>
      <c r="C118" s="5"/>
      <c r="D118" s="3"/>
      <c r="E118" s="3"/>
      <c r="F118" s="25"/>
      <c r="G118" s="25"/>
    </row>
    <row r="119" spans="1:7" ht="21">
      <c r="A119" s="5"/>
      <c r="B119" s="5"/>
      <c r="C119" s="5"/>
      <c r="D119" s="3"/>
      <c r="E119" s="3"/>
      <c r="F119" s="25"/>
      <c r="G119" s="25"/>
    </row>
    <row r="120" spans="1:7" ht="21">
      <c r="A120" s="5"/>
      <c r="B120" s="5"/>
      <c r="C120" s="5"/>
      <c r="D120" s="3"/>
      <c r="E120" s="3"/>
      <c r="F120" s="25"/>
      <c r="G120" s="25"/>
    </row>
    <row r="121" spans="1:7" ht="21">
      <c r="A121" s="5"/>
      <c r="B121" s="5"/>
      <c r="C121" s="5"/>
      <c r="D121" s="3"/>
      <c r="E121" s="3"/>
      <c r="F121" s="25"/>
      <c r="G121" s="25"/>
    </row>
    <row r="122" spans="1:7" ht="21">
      <c r="A122" s="5"/>
      <c r="B122" s="5"/>
      <c r="C122" s="5"/>
      <c r="D122" s="3"/>
      <c r="E122" s="3"/>
      <c r="F122" s="25"/>
      <c r="G122" s="25"/>
    </row>
    <row r="123" spans="1:7" ht="21">
      <c r="A123" s="5"/>
      <c r="B123" s="5"/>
      <c r="C123" s="5"/>
      <c r="D123" s="3"/>
      <c r="E123" s="3"/>
      <c r="F123" s="25"/>
      <c r="G123" s="25"/>
    </row>
    <row r="124" spans="1:7" ht="21">
      <c r="A124" s="5"/>
      <c r="B124" s="5"/>
      <c r="C124" s="5"/>
      <c r="D124" s="3"/>
      <c r="E124" s="3"/>
      <c r="F124" s="25"/>
      <c r="G124" s="25"/>
    </row>
    <row r="125" spans="1:7" ht="21">
      <c r="A125" s="5"/>
      <c r="B125" s="5"/>
      <c r="C125" s="5"/>
      <c r="D125" s="3"/>
      <c r="E125" s="3"/>
      <c r="F125" s="25"/>
      <c r="G125" s="25"/>
    </row>
    <row r="126" spans="1:7" ht="21">
      <c r="A126" s="5"/>
      <c r="B126" s="5"/>
      <c r="C126" s="5"/>
      <c r="D126" s="3"/>
      <c r="E126" s="3"/>
      <c r="F126" s="25"/>
      <c r="G126" s="25"/>
    </row>
    <row r="127" spans="1:7" ht="21">
      <c r="A127" s="5"/>
      <c r="B127" s="5"/>
      <c r="C127" s="5"/>
      <c r="D127" s="3"/>
      <c r="E127" s="3"/>
      <c r="F127" s="25"/>
      <c r="G127" s="25"/>
    </row>
    <row r="128" spans="1:7" ht="21">
      <c r="A128" s="5"/>
      <c r="B128" s="5"/>
      <c r="C128" s="5"/>
      <c r="D128" s="3"/>
      <c r="E128" s="3"/>
      <c r="F128" s="25"/>
      <c r="G128" s="25"/>
    </row>
    <row r="129" spans="1:7" ht="21">
      <c r="A129" s="5"/>
      <c r="B129" s="5"/>
      <c r="C129" s="5"/>
      <c r="D129" s="3"/>
      <c r="E129" s="3"/>
      <c r="F129" s="25"/>
      <c r="G129" s="25"/>
    </row>
    <row r="130" spans="1:7" ht="21">
      <c r="A130" s="5"/>
      <c r="B130" s="5"/>
      <c r="C130" s="5"/>
      <c r="D130" s="3"/>
      <c r="E130" s="3"/>
      <c r="F130" s="25"/>
      <c r="G130" s="25"/>
    </row>
    <row r="131" spans="1:7" ht="21">
      <c r="A131" s="5"/>
      <c r="B131" s="5"/>
      <c r="C131" s="5"/>
      <c r="D131" s="3"/>
      <c r="E131" s="3"/>
      <c r="F131" s="25"/>
      <c r="G131" s="25"/>
    </row>
    <row r="132" spans="1:7" ht="21">
      <c r="A132" s="5"/>
      <c r="B132" s="5"/>
      <c r="C132" s="5"/>
      <c r="D132" s="3"/>
      <c r="E132" s="3"/>
      <c r="F132" s="25"/>
      <c r="G132" s="25"/>
    </row>
    <row r="133" spans="1:7" ht="21">
      <c r="A133" s="5"/>
      <c r="B133" s="5"/>
      <c r="C133" s="5"/>
      <c r="D133" s="3"/>
      <c r="E133" s="3"/>
      <c r="F133" s="25"/>
      <c r="G133" s="25"/>
    </row>
    <row r="134" spans="1:7" ht="21">
      <c r="A134" s="5"/>
      <c r="B134" s="5"/>
      <c r="C134" s="5"/>
      <c r="D134" s="3"/>
      <c r="E134" s="3"/>
      <c r="F134" s="25"/>
      <c r="G134" s="25"/>
    </row>
    <row r="135" spans="1:7" ht="21">
      <c r="A135" s="5"/>
      <c r="B135" s="5"/>
      <c r="C135" s="5"/>
      <c r="D135" s="3"/>
      <c r="E135" s="3"/>
      <c r="F135" s="25"/>
      <c r="G135" s="25"/>
    </row>
    <row r="136" spans="1:7" ht="21">
      <c r="A136" s="5"/>
      <c r="B136" s="5"/>
      <c r="C136" s="5"/>
      <c r="D136" s="3"/>
      <c r="E136" s="3"/>
      <c r="F136" s="25"/>
      <c r="G136" s="25"/>
    </row>
    <row r="137" spans="1:7" ht="21">
      <c r="A137" s="5"/>
      <c r="B137" s="5"/>
      <c r="C137" s="5"/>
      <c r="D137" s="3"/>
      <c r="E137" s="3"/>
      <c r="F137" s="25"/>
      <c r="G137" s="25"/>
    </row>
    <row r="138" spans="1:7" ht="21">
      <c r="A138" s="5"/>
      <c r="B138" s="5"/>
      <c r="C138" s="5"/>
      <c r="D138" s="3"/>
      <c r="E138" s="3"/>
      <c r="F138" s="25"/>
      <c r="G138" s="25"/>
    </row>
    <row r="139" spans="1:7" ht="21">
      <c r="A139" s="5"/>
      <c r="B139" s="5"/>
      <c r="C139" s="5"/>
      <c r="D139" s="3"/>
      <c r="E139" s="3"/>
      <c r="F139" s="25"/>
      <c r="G139" s="25"/>
    </row>
    <row r="140" spans="1:7" ht="21">
      <c r="A140" s="5"/>
      <c r="B140" s="5"/>
      <c r="C140" s="5"/>
      <c r="D140" s="3"/>
      <c r="E140" s="3"/>
      <c r="F140" s="25"/>
      <c r="G140" s="25"/>
    </row>
  </sheetData>
  <sheetProtection/>
  <mergeCells count="7">
    <mergeCell ref="A1:G1"/>
    <mergeCell ref="A44:C44"/>
    <mergeCell ref="A2:G2"/>
    <mergeCell ref="A3:G3"/>
    <mergeCell ref="A4:C4"/>
    <mergeCell ref="A42:G42"/>
    <mergeCell ref="A43:G43"/>
  </mergeCells>
  <printOptions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9" sqref="E9"/>
    </sheetView>
  </sheetViews>
  <sheetFormatPr defaultColWidth="9.140625" defaultRowHeight="21.75"/>
  <cols>
    <col min="1" max="1" width="9.140625" style="34" customWidth="1"/>
    <col min="2" max="2" width="44.28125" style="34" customWidth="1"/>
    <col min="3" max="3" width="7.28125" style="34" customWidth="1"/>
    <col min="4" max="4" width="6.8515625" style="34" customWidth="1"/>
    <col min="5" max="5" width="21.421875" style="34" customWidth="1"/>
    <col min="6" max="16384" width="9.140625" style="34" customWidth="1"/>
  </cols>
  <sheetData>
    <row r="1" spans="1:5" ht="24">
      <c r="A1" s="312" t="s">
        <v>333</v>
      </c>
      <c r="B1" s="312"/>
      <c r="C1" s="312"/>
      <c r="D1" s="312"/>
      <c r="E1" s="312"/>
    </row>
    <row r="2" spans="1:5" ht="24">
      <c r="A2" s="312" t="s">
        <v>69</v>
      </c>
      <c r="B2" s="312"/>
      <c r="C2" s="312"/>
      <c r="D2" s="312"/>
      <c r="E2" s="312"/>
    </row>
    <row r="3" spans="1:5" ht="24">
      <c r="A3" s="312" t="s">
        <v>478</v>
      </c>
      <c r="B3" s="312"/>
      <c r="C3" s="312"/>
      <c r="D3" s="312"/>
      <c r="E3" s="312"/>
    </row>
    <row r="4" spans="1:5" ht="24">
      <c r="A4" s="33"/>
      <c r="B4" s="33"/>
      <c r="C4" s="33"/>
      <c r="D4" s="33"/>
      <c r="E4" s="33"/>
    </row>
    <row r="5" ht="24">
      <c r="A5" s="36" t="s">
        <v>338</v>
      </c>
    </row>
    <row r="6" spans="1:5" ht="24">
      <c r="A6" s="36" t="s">
        <v>71</v>
      </c>
      <c r="E6" s="33" t="s">
        <v>63</v>
      </c>
    </row>
    <row r="7" spans="2:5" ht="24">
      <c r="B7" s="35"/>
      <c r="E7" s="35"/>
    </row>
    <row r="8" spans="2:5" ht="24">
      <c r="B8" s="130" t="s">
        <v>479</v>
      </c>
      <c r="E8" s="130">
        <v>220000</v>
      </c>
    </row>
    <row r="9" spans="2:5" ht="24">
      <c r="B9" s="130"/>
      <c r="E9" s="131"/>
    </row>
    <row r="10" spans="2:5" ht="24">
      <c r="B10" s="130"/>
      <c r="E10" s="131"/>
    </row>
    <row r="11" spans="2:5" ht="24">
      <c r="B11" s="130"/>
      <c r="E11" s="131"/>
    </row>
    <row r="12" spans="2:5" ht="24">
      <c r="B12" s="130"/>
      <c r="E12" s="131"/>
    </row>
    <row r="13" spans="2:5" ht="24">
      <c r="B13" s="130"/>
      <c r="E13" s="131"/>
    </row>
    <row r="14" spans="2:5" ht="24">
      <c r="B14" s="130"/>
      <c r="E14" s="131"/>
    </row>
    <row r="15" spans="2:5" ht="24">
      <c r="B15" s="130"/>
      <c r="E15" s="131"/>
    </row>
    <row r="16" spans="2:5" ht="24">
      <c r="B16" s="130"/>
      <c r="E16" s="240"/>
    </row>
    <row r="17" ht="24.75" thickBot="1">
      <c r="E17" s="132">
        <f>SUM(E8:E16)</f>
        <v>220000</v>
      </c>
    </row>
    <row r="18" ht="24.75" thickTop="1"/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G22" sqref="G22"/>
    </sheetView>
  </sheetViews>
  <sheetFormatPr defaultColWidth="9.140625" defaultRowHeight="21.75"/>
  <cols>
    <col min="1" max="1" width="3.421875" style="254" customWidth="1"/>
    <col min="2" max="2" width="5.421875" style="254" customWidth="1"/>
    <col min="3" max="3" width="28.7109375" style="254" customWidth="1"/>
    <col min="4" max="4" width="9.00390625" style="254" customWidth="1"/>
    <col min="5" max="5" width="15.00390625" style="254" customWidth="1"/>
    <col min="6" max="6" width="16.7109375" style="254" customWidth="1"/>
    <col min="7" max="7" width="15.140625" style="254" customWidth="1"/>
    <col min="8" max="8" width="16.00390625" style="254" customWidth="1"/>
    <col min="9" max="9" width="9.140625" style="254" customWidth="1"/>
    <col min="10" max="10" width="36.140625" style="254" customWidth="1"/>
    <col min="11" max="12" width="9.140625" style="254" customWidth="1"/>
    <col min="13" max="13" width="12.57421875" style="254" customWidth="1"/>
    <col min="14" max="16384" width="9.140625" style="254" customWidth="1"/>
  </cols>
  <sheetData>
    <row r="1" spans="1:8" ht="23.25">
      <c r="A1" s="313" t="s">
        <v>333</v>
      </c>
      <c r="B1" s="313"/>
      <c r="C1" s="313"/>
      <c r="D1" s="313"/>
      <c r="E1" s="313"/>
      <c r="F1" s="313"/>
      <c r="G1" s="313"/>
      <c r="H1" s="313"/>
    </row>
    <row r="2" spans="1:8" ht="23.25">
      <c r="A2" s="313" t="s">
        <v>69</v>
      </c>
      <c r="B2" s="313"/>
      <c r="C2" s="313"/>
      <c r="D2" s="313"/>
      <c r="E2" s="313"/>
      <c r="F2" s="313"/>
      <c r="G2" s="313"/>
      <c r="H2" s="313"/>
    </row>
    <row r="3" spans="1:8" ht="23.25">
      <c r="A3" s="313" t="s">
        <v>474</v>
      </c>
      <c r="B3" s="313"/>
      <c r="C3" s="313"/>
      <c r="D3" s="313"/>
      <c r="E3" s="313"/>
      <c r="F3" s="313"/>
      <c r="G3" s="313"/>
      <c r="H3" s="313"/>
    </row>
    <row r="4" ht="23.25">
      <c r="B4" s="254" t="s">
        <v>347</v>
      </c>
    </row>
    <row r="6" spans="2:8" ht="23.25">
      <c r="B6" s="263" t="s">
        <v>343</v>
      </c>
      <c r="C6" s="263" t="s">
        <v>3</v>
      </c>
      <c r="D6" s="263" t="s">
        <v>35</v>
      </c>
      <c r="E6" s="263" t="s">
        <v>7</v>
      </c>
      <c r="F6" s="263" t="s">
        <v>344</v>
      </c>
      <c r="G6" s="263" t="s">
        <v>345</v>
      </c>
      <c r="H6" s="263" t="s">
        <v>346</v>
      </c>
    </row>
    <row r="7" spans="2:8" ht="23.25">
      <c r="B7" s="255">
        <v>1</v>
      </c>
      <c r="C7" s="257" t="s">
        <v>56</v>
      </c>
      <c r="D7" s="255"/>
      <c r="E7" s="259">
        <v>4029.45</v>
      </c>
      <c r="F7" s="262">
        <v>6506.26</v>
      </c>
      <c r="G7" s="259">
        <v>4070.29</v>
      </c>
      <c r="H7" s="262">
        <f>+E7+F7-G7</f>
        <v>6465.419999999999</v>
      </c>
    </row>
    <row r="8" spans="2:8" ht="23.25">
      <c r="B8" s="255">
        <v>2</v>
      </c>
      <c r="C8" s="257" t="s">
        <v>348</v>
      </c>
      <c r="D8" s="255"/>
      <c r="E8" s="259">
        <v>0</v>
      </c>
      <c r="F8" s="262">
        <v>6319</v>
      </c>
      <c r="G8" s="259">
        <v>6319</v>
      </c>
      <c r="H8" s="262">
        <f aca="true" t="shared" si="0" ref="H8:H19">+E8+F8-G8</f>
        <v>0</v>
      </c>
    </row>
    <row r="9" spans="2:8" ht="23.25">
      <c r="B9" s="255">
        <v>3</v>
      </c>
      <c r="C9" s="257" t="s">
        <v>84</v>
      </c>
      <c r="D9" s="255"/>
      <c r="E9" s="259">
        <v>486600</v>
      </c>
      <c r="F9" s="262">
        <v>16375</v>
      </c>
      <c r="G9" s="259">
        <v>0</v>
      </c>
      <c r="H9" s="262">
        <f t="shared" si="0"/>
        <v>502975</v>
      </c>
    </row>
    <row r="10" spans="2:8" ht="23.25">
      <c r="B10" s="255">
        <v>4</v>
      </c>
      <c r="C10" s="257" t="s">
        <v>349</v>
      </c>
      <c r="D10" s="255"/>
      <c r="E10" s="259">
        <v>18899.21</v>
      </c>
      <c r="F10" s="262">
        <v>18.2</v>
      </c>
      <c r="G10" s="259">
        <v>0</v>
      </c>
      <c r="H10" s="262">
        <f t="shared" si="0"/>
        <v>18917.41</v>
      </c>
    </row>
    <row r="11" spans="2:8" ht="23.25">
      <c r="B11" s="255">
        <v>5</v>
      </c>
      <c r="C11" s="257" t="s">
        <v>350</v>
      </c>
      <c r="D11" s="255"/>
      <c r="E11" s="259">
        <v>27526.91</v>
      </c>
      <c r="F11" s="262">
        <v>21.84</v>
      </c>
      <c r="G11" s="259">
        <v>0</v>
      </c>
      <c r="H11" s="262">
        <f t="shared" si="0"/>
        <v>27548.75</v>
      </c>
    </row>
    <row r="12" spans="2:8" ht="23.25">
      <c r="B12" s="255">
        <v>6</v>
      </c>
      <c r="C12" s="257" t="s">
        <v>240</v>
      </c>
      <c r="D12" s="255"/>
      <c r="E12" s="259">
        <v>88000</v>
      </c>
      <c r="F12" s="262">
        <v>0</v>
      </c>
      <c r="G12" s="259">
        <v>0</v>
      </c>
      <c r="H12" s="262">
        <f t="shared" si="0"/>
        <v>88000</v>
      </c>
    </row>
    <row r="13" spans="2:8" ht="23.25">
      <c r="B13" s="255">
        <v>7</v>
      </c>
      <c r="C13" s="257" t="s">
        <v>351</v>
      </c>
      <c r="D13" s="255"/>
      <c r="E13" s="259">
        <v>1921278.71</v>
      </c>
      <c r="F13" s="262">
        <v>200000</v>
      </c>
      <c r="G13" s="259">
        <v>100000</v>
      </c>
      <c r="H13" s="262">
        <f t="shared" si="0"/>
        <v>2021278.71</v>
      </c>
    </row>
    <row r="14" spans="2:8" ht="23.25">
      <c r="B14" s="255">
        <v>8</v>
      </c>
      <c r="C14" s="258" t="s">
        <v>352</v>
      </c>
      <c r="D14" s="255"/>
      <c r="E14" s="259">
        <v>7625</v>
      </c>
      <c r="F14" s="262">
        <v>0</v>
      </c>
      <c r="G14" s="259">
        <v>0</v>
      </c>
      <c r="H14" s="262">
        <f t="shared" si="0"/>
        <v>7625</v>
      </c>
    </row>
    <row r="15" spans="2:8" ht="23.25">
      <c r="B15" s="255">
        <v>9</v>
      </c>
      <c r="C15" s="258" t="s">
        <v>353</v>
      </c>
      <c r="D15" s="255"/>
      <c r="E15" s="259">
        <v>0</v>
      </c>
      <c r="F15" s="262">
        <v>20905.08</v>
      </c>
      <c r="G15" s="259">
        <v>20905.08</v>
      </c>
      <c r="H15" s="262">
        <f t="shared" si="0"/>
        <v>0</v>
      </c>
    </row>
    <row r="16" spans="2:8" ht="23.25">
      <c r="B16" s="255">
        <v>10</v>
      </c>
      <c r="C16" s="258" t="s">
        <v>354</v>
      </c>
      <c r="D16" s="255"/>
      <c r="E16" s="259">
        <v>0</v>
      </c>
      <c r="F16" s="262">
        <v>58800</v>
      </c>
      <c r="G16" s="259">
        <v>58800</v>
      </c>
      <c r="H16" s="262">
        <f t="shared" si="0"/>
        <v>0</v>
      </c>
    </row>
    <row r="17" spans="2:8" ht="23.25">
      <c r="B17" s="255">
        <v>11</v>
      </c>
      <c r="C17" s="258" t="s">
        <v>355</v>
      </c>
      <c r="D17" s="255"/>
      <c r="E17" s="259">
        <v>0</v>
      </c>
      <c r="F17" s="262">
        <v>4200</v>
      </c>
      <c r="G17" s="259">
        <v>4200</v>
      </c>
      <c r="H17" s="262">
        <f t="shared" si="0"/>
        <v>0</v>
      </c>
    </row>
    <row r="18" spans="2:8" ht="23.25">
      <c r="B18" s="255">
        <v>12</v>
      </c>
      <c r="C18" s="258" t="s">
        <v>356</v>
      </c>
      <c r="D18" s="255"/>
      <c r="E18" s="259">
        <v>0</v>
      </c>
      <c r="F18" s="262">
        <v>19825.61</v>
      </c>
      <c r="G18" s="259">
        <v>19825.61</v>
      </c>
      <c r="H18" s="262">
        <f t="shared" si="0"/>
        <v>0</v>
      </c>
    </row>
    <row r="19" spans="2:8" ht="23.25">
      <c r="B19" s="255">
        <v>13</v>
      </c>
      <c r="C19" s="258" t="s">
        <v>357</v>
      </c>
      <c r="D19" s="255"/>
      <c r="E19" s="259">
        <v>0</v>
      </c>
      <c r="F19" s="262">
        <v>39250.8</v>
      </c>
      <c r="G19" s="259">
        <v>39250.8</v>
      </c>
      <c r="H19" s="262">
        <f t="shared" si="0"/>
        <v>0</v>
      </c>
    </row>
    <row r="20" spans="2:10" ht="23.25">
      <c r="B20" s="256"/>
      <c r="C20" s="256"/>
      <c r="D20" s="259"/>
      <c r="E20" s="256"/>
      <c r="F20" s="259"/>
      <c r="G20" s="259"/>
      <c r="H20" s="259"/>
      <c r="J20" s="260"/>
    </row>
    <row r="21" spans="2:10" ht="23.25">
      <c r="B21" s="256"/>
      <c r="C21" s="256"/>
      <c r="D21" s="259"/>
      <c r="E21" s="256"/>
      <c r="F21" s="259"/>
      <c r="G21" s="259"/>
      <c r="H21" s="259"/>
      <c r="J21" s="260"/>
    </row>
    <row r="22" spans="2:8" ht="23.25">
      <c r="B22" s="256"/>
      <c r="C22" s="255" t="s">
        <v>40</v>
      </c>
      <c r="D22" s="259"/>
      <c r="E22" s="261">
        <f>SUM(E7:E21)</f>
        <v>2553959.2800000003</v>
      </c>
      <c r="F22" s="259">
        <f>SUM(F7:F19)</f>
        <v>372221.79</v>
      </c>
      <c r="G22" s="259">
        <f>SUM(G7:G19)</f>
        <v>253370.77999999997</v>
      </c>
      <c r="H22" s="259">
        <f>SUM(H7:H19)</f>
        <v>2672810.29</v>
      </c>
    </row>
    <row r="24" ht="23.25">
      <c r="H24" s="260"/>
    </row>
  </sheetData>
  <sheetProtection/>
  <mergeCells count="3">
    <mergeCell ref="A1:H1"/>
    <mergeCell ref="A2:H2"/>
    <mergeCell ref="A3:H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A17" sqref="A17"/>
    </sheetView>
  </sheetViews>
  <sheetFormatPr defaultColWidth="9.140625" defaultRowHeight="21.75"/>
  <cols>
    <col min="1" max="1" width="23.140625" style="0" customWidth="1"/>
    <col min="2" max="2" width="29.140625" style="0" customWidth="1"/>
    <col min="3" max="3" width="6.00390625" style="0" customWidth="1"/>
    <col min="4" max="4" width="3.57421875" style="0" customWidth="1"/>
    <col min="5" max="5" width="23.00390625" style="0" customWidth="1"/>
    <col min="6" max="6" width="21.421875" style="0" customWidth="1"/>
    <col min="8" max="8" width="18.421875" style="0" customWidth="1"/>
  </cols>
  <sheetData>
    <row r="1" ht="21.75">
      <c r="F1" s="32" t="s">
        <v>462</v>
      </c>
    </row>
    <row r="2" spans="2:6" ht="26.25">
      <c r="B2" s="43"/>
      <c r="F2" s="32" t="s">
        <v>463</v>
      </c>
    </row>
    <row r="3" spans="1:6" ht="26.25">
      <c r="A3" s="316" t="s">
        <v>85</v>
      </c>
      <c r="B3" s="316"/>
      <c r="C3" s="316"/>
      <c r="D3" s="316"/>
      <c r="E3" s="316"/>
      <c r="F3" s="316"/>
    </row>
    <row r="4" spans="1:2" ht="26.25">
      <c r="A4" t="s">
        <v>86</v>
      </c>
      <c r="B4" s="43"/>
    </row>
    <row r="6" spans="1:6" ht="21.75">
      <c r="A6" s="317" t="s">
        <v>3</v>
      </c>
      <c r="B6" s="318"/>
      <c r="C6" s="317" t="s">
        <v>35</v>
      </c>
      <c r="D6" s="318"/>
      <c r="E6" s="44" t="s">
        <v>87</v>
      </c>
      <c r="F6" s="46" t="s">
        <v>55</v>
      </c>
    </row>
    <row r="7" spans="1:6" ht="21.75">
      <c r="A7" s="47" t="s">
        <v>430</v>
      </c>
      <c r="B7" s="74"/>
      <c r="C7" s="319">
        <v>11012001</v>
      </c>
      <c r="D7" s="319"/>
      <c r="E7" s="70">
        <v>110081.76</v>
      </c>
      <c r="F7" s="221"/>
    </row>
    <row r="8" spans="1:6" ht="21.75">
      <c r="A8" s="47" t="s">
        <v>432</v>
      </c>
      <c r="B8" s="48"/>
      <c r="C8" s="319">
        <v>11012003</v>
      </c>
      <c r="D8" s="319"/>
      <c r="E8" s="70">
        <v>1394540.15</v>
      </c>
      <c r="F8" s="221"/>
    </row>
    <row r="9" spans="1:6" ht="21.75">
      <c r="A9" s="47" t="s">
        <v>431</v>
      </c>
      <c r="B9" s="48"/>
      <c r="C9" s="319">
        <v>11012001</v>
      </c>
      <c r="D9" s="319"/>
      <c r="E9" s="70">
        <v>200000</v>
      </c>
      <c r="F9" s="221"/>
    </row>
    <row r="10" spans="1:6" ht="21.75">
      <c r="A10" s="52" t="s">
        <v>88</v>
      </c>
      <c r="B10" s="48"/>
      <c r="C10" s="314">
        <v>19010000</v>
      </c>
      <c r="D10" s="318"/>
      <c r="E10" s="238"/>
      <c r="F10" s="243">
        <v>1486395.55</v>
      </c>
    </row>
    <row r="11" spans="1:6" ht="21.75">
      <c r="A11" s="47" t="s">
        <v>325</v>
      </c>
      <c r="B11" s="48"/>
      <c r="C11" s="314">
        <v>21040008</v>
      </c>
      <c r="D11" s="315"/>
      <c r="E11" s="50"/>
      <c r="F11" s="50">
        <v>16375</v>
      </c>
    </row>
    <row r="12" spans="1:6" ht="21.75">
      <c r="A12" s="47" t="s">
        <v>433</v>
      </c>
      <c r="B12" s="48"/>
      <c r="C12" s="314">
        <v>21040004</v>
      </c>
      <c r="D12" s="315"/>
      <c r="E12" s="50"/>
      <c r="F12" s="50">
        <v>18.2</v>
      </c>
    </row>
    <row r="13" spans="1:6" ht="21.75">
      <c r="A13" s="47" t="s">
        <v>434</v>
      </c>
      <c r="B13" s="48"/>
      <c r="C13" s="314">
        <v>21040005</v>
      </c>
      <c r="D13" s="315"/>
      <c r="E13" s="55"/>
      <c r="F13" s="50">
        <v>21.84</v>
      </c>
    </row>
    <row r="14" spans="1:6" ht="21.75">
      <c r="A14" s="47" t="s">
        <v>435</v>
      </c>
      <c r="B14" s="48"/>
      <c r="C14" s="314">
        <v>11045000</v>
      </c>
      <c r="D14" s="315"/>
      <c r="E14" s="55"/>
      <c r="F14" s="50">
        <v>200000</v>
      </c>
    </row>
    <row r="15" spans="1:6" ht="21.75">
      <c r="A15" s="47" t="s">
        <v>471</v>
      </c>
      <c r="B15" s="48"/>
      <c r="C15" s="314">
        <v>31000000</v>
      </c>
      <c r="D15" s="315"/>
      <c r="E15" s="55"/>
      <c r="F15" s="50">
        <v>1811.32</v>
      </c>
    </row>
    <row r="16" spans="1:6" ht="21.75">
      <c r="A16" s="47"/>
      <c r="B16" s="48"/>
      <c r="C16" s="314"/>
      <c r="D16" s="315"/>
      <c r="E16" s="55"/>
      <c r="F16" s="50"/>
    </row>
    <row r="17" spans="1:6" ht="21.75">
      <c r="A17" s="52"/>
      <c r="B17" s="48"/>
      <c r="C17" s="314"/>
      <c r="D17" s="315"/>
      <c r="E17" s="55"/>
      <c r="F17" s="50"/>
    </row>
    <row r="18" spans="1:6" ht="21.75">
      <c r="A18" s="47"/>
      <c r="B18" s="48"/>
      <c r="C18" s="64"/>
      <c r="D18" s="222"/>
      <c r="E18" s="55"/>
      <c r="F18" s="50"/>
    </row>
    <row r="19" spans="1:6" ht="21.75">
      <c r="A19" s="52"/>
      <c r="B19" s="48"/>
      <c r="C19" s="314"/>
      <c r="D19" s="315"/>
      <c r="E19" s="55"/>
      <c r="F19" s="50"/>
    </row>
    <row r="20" spans="1:6" ht="21.75">
      <c r="A20" s="52"/>
      <c r="B20" s="48"/>
      <c r="C20" s="314"/>
      <c r="D20" s="315"/>
      <c r="E20" s="55"/>
      <c r="F20" s="50"/>
    </row>
    <row r="21" spans="1:7" ht="21.75">
      <c r="A21" s="52"/>
      <c r="B21" s="48"/>
      <c r="C21" s="317"/>
      <c r="D21" s="318"/>
      <c r="E21" s="55"/>
      <c r="F21" s="55"/>
      <c r="G21" s="56"/>
    </row>
    <row r="22" spans="1:6" ht="21.75">
      <c r="A22" s="52"/>
      <c r="B22" s="48"/>
      <c r="C22" s="317"/>
      <c r="D22" s="318"/>
      <c r="E22" s="50">
        <f>SUM(E7:E21)</f>
        <v>1704621.91</v>
      </c>
      <c r="F22" s="50">
        <f>SUM(F10:F21)</f>
        <v>1704621.9100000001</v>
      </c>
    </row>
    <row r="23" spans="1:6" ht="21.75">
      <c r="A23" s="57"/>
      <c r="B23" s="57"/>
      <c r="C23" s="58"/>
      <c r="D23" s="58"/>
      <c r="E23" s="59"/>
      <c r="F23" s="79"/>
    </row>
    <row r="24" spans="1:6" ht="15" customHeight="1">
      <c r="A24" s="57"/>
      <c r="B24" s="57"/>
      <c r="C24" s="58"/>
      <c r="D24" s="58"/>
      <c r="E24" s="59"/>
      <c r="F24" s="79"/>
    </row>
    <row r="25" spans="1:6" ht="21.75">
      <c r="A25" s="320" t="s">
        <v>464</v>
      </c>
      <c r="B25" s="320"/>
      <c r="C25" s="320"/>
      <c r="D25" s="320"/>
      <c r="E25" s="320"/>
      <c r="F25" s="320"/>
    </row>
    <row r="26" ht="21.75">
      <c r="A26" s="60"/>
    </row>
    <row r="27" spans="7:8" ht="21.75">
      <c r="G27" t="s">
        <v>308</v>
      </c>
      <c r="H27" s="56">
        <f>+E22-F22</f>
        <v>0</v>
      </c>
    </row>
    <row r="32" ht="21.75">
      <c r="E32" s="61"/>
    </row>
  </sheetData>
  <sheetProtection/>
  <mergeCells count="19">
    <mergeCell ref="C12:D12"/>
    <mergeCell ref="A25:F25"/>
    <mergeCell ref="C22:D22"/>
    <mergeCell ref="C16:D16"/>
    <mergeCell ref="C14:D14"/>
    <mergeCell ref="C15:D15"/>
    <mergeCell ref="C21:D21"/>
    <mergeCell ref="C20:D20"/>
    <mergeCell ref="C19:D19"/>
    <mergeCell ref="C13:D13"/>
    <mergeCell ref="C17:D17"/>
    <mergeCell ref="A3:F3"/>
    <mergeCell ref="A6:B6"/>
    <mergeCell ref="C6:D6"/>
    <mergeCell ref="C7:D7"/>
    <mergeCell ref="C10:D10"/>
    <mergeCell ref="C8:D8"/>
    <mergeCell ref="C9:D9"/>
    <mergeCell ref="C11:D11"/>
  </mergeCells>
  <printOptions/>
  <pageMargins left="0.3937007874015748" right="0.31496062992125984" top="0.7480314960629921" bottom="0.5511811023622047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9"/>
  <sheetViews>
    <sheetView view="pageBreakPreview" zoomScaleSheetLayoutView="100" zoomScalePageLayoutView="0" workbookViewId="0" topLeftCell="A1">
      <selection activeCell="G6" sqref="G6"/>
    </sheetView>
  </sheetViews>
  <sheetFormatPr defaultColWidth="9.140625" defaultRowHeight="21.75"/>
  <cols>
    <col min="1" max="1" width="4.421875" style="0" customWidth="1"/>
    <col min="2" max="2" width="6.00390625" style="0" customWidth="1"/>
    <col min="3" max="3" width="34.7109375" style="0" customWidth="1"/>
    <col min="4" max="4" width="11.7109375" style="0" customWidth="1"/>
    <col min="5" max="5" width="1.421875" style="0" hidden="1" customWidth="1"/>
    <col min="6" max="6" width="19.57421875" style="0" customWidth="1"/>
    <col min="7" max="7" width="21.7109375" style="0" customWidth="1"/>
    <col min="8" max="9" width="9.140625" style="0" hidden="1" customWidth="1"/>
    <col min="10" max="10" width="12.421875" style="0" bestFit="1" customWidth="1"/>
  </cols>
  <sheetData>
    <row r="1" spans="6:7" ht="21.75">
      <c r="F1" s="32"/>
      <c r="G1" s="32" t="s">
        <v>465</v>
      </c>
    </row>
    <row r="2" spans="3:7" ht="26.25">
      <c r="C2" s="43"/>
      <c r="F2" s="32"/>
      <c r="G2" s="32" t="s">
        <v>463</v>
      </c>
    </row>
    <row r="3" spans="1:7" ht="26.25">
      <c r="A3" s="316" t="s">
        <v>89</v>
      </c>
      <c r="B3" s="316"/>
      <c r="C3" s="316"/>
      <c r="D3" s="316"/>
      <c r="E3" s="316"/>
      <c r="F3" s="316"/>
      <c r="G3" s="316"/>
    </row>
    <row r="4" spans="1:3" ht="26.25">
      <c r="A4" t="s">
        <v>86</v>
      </c>
      <c r="C4" s="43"/>
    </row>
    <row r="5" spans="1:7" ht="21.75">
      <c r="A5" s="317" t="s">
        <v>3</v>
      </c>
      <c r="B5" s="323"/>
      <c r="C5" s="318"/>
      <c r="D5" s="317" t="s">
        <v>35</v>
      </c>
      <c r="E5" s="318"/>
      <c r="F5" s="44" t="s">
        <v>87</v>
      </c>
      <c r="G5" s="46" t="s">
        <v>55</v>
      </c>
    </row>
    <row r="6" spans="1:7" ht="21.75">
      <c r="A6" s="68" t="s">
        <v>94</v>
      </c>
      <c r="B6" s="135" t="s">
        <v>16</v>
      </c>
      <c r="C6" s="134"/>
      <c r="D6" s="49">
        <v>51100000</v>
      </c>
      <c r="E6" s="49"/>
      <c r="F6" s="137">
        <v>990330</v>
      </c>
      <c r="G6" s="46"/>
    </row>
    <row r="7" spans="1:7" ht="21.75">
      <c r="A7" s="68"/>
      <c r="B7" s="67" t="s">
        <v>77</v>
      </c>
      <c r="C7" s="69"/>
      <c r="D7" s="49">
        <v>52100000</v>
      </c>
      <c r="E7" s="49"/>
      <c r="F7" s="65">
        <v>322260</v>
      </c>
      <c r="G7" s="65"/>
    </row>
    <row r="8" spans="1:7" ht="21.75">
      <c r="A8" s="68"/>
      <c r="B8" s="67" t="s">
        <v>78</v>
      </c>
      <c r="C8" s="69"/>
      <c r="D8" s="322">
        <v>52200000</v>
      </c>
      <c r="E8" s="322"/>
      <c r="F8" s="50">
        <v>521940</v>
      </c>
      <c r="G8" s="50"/>
    </row>
    <row r="9" spans="1:7" ht="21.75">
      <c r="A9" s="68"/>
      <c r="B9" s="67" t="s">
        <v>17</v>
      </c>
      <c r="C9" s="69"/>
      <c r="D9" s="49">
        <v>53100000</v>
      </c>
      <c r="E9" s="49"/>
      <c r="F9" s="50">
        <v>24800</v>
      </c>
      <c r="G9" s="50"/>
    </row>
    <row r="10" spans="1:7" ht="21.75">
      <c r="A10" s="68"/>
      <c r="B10" s="67" t="s">
        <v>18</v>
      </c>
      <c r="C10" s="69"/>
      <c r="D10" s="49">
        <v>53200000</v>
      </c>
      <c r="E10" s="49"/>
      <c r="F10" s="50">
        <v>215969</v>
      </c>
      <c r="G10" s="50"/>
    </row>
    <row r="11" spans="1:7" ht="21.75">
      <c r="A11" s="68"/>
      <c r="B11" s="67" t="s">
        <v>19</v>
      </c>
      <c r="C11" s="69"/>
      <c r="D11" s="49">
        <v>53300000</v>
      </c>
      <c r="E11" s="49"/>
      <c r="F11" s="50">
        <v>142446.9</v>
      </c>
      <c r="G11" s="50"/>
    </row>
    <row r="12" spans="1:7" ht="21.75">
      <c r="A12" s="68"/>
      <c r="B12" s="67" t="s">
        <v>20</v>
      </c>
      <c r="C12" s="69"/>
      <c r="D12" s="49">
        <v>53400000</v>
      </c>
      <c r="E12" s="49"/>
      <c r="F12" s="50">
        <v>33231.12</v>
      </c>
      <c r="G12" s="50"/>
    </row>
    <row r="13" spans="1:7" ht="21.75">
      <c r="A13" s="68"/>
      <c r="B13" s="67" t="s">
        <v>13</v>
      </c>
      <c r="C13" s="69"/>
      <c r="D13" s="49">
        <v>56100000</v>
      </c>
      <c r="E13" s="49"/>
      <c r="F13" s="50">
        <v>30000</v>
      </c>
      <c r="G13" s="50"/>
    </row>
    <row r="14" spans="1:7" s="32" customFormat="1" ht="21.75">
      <c r="A14" s="68"/>
      <c r="B14" s="67" t="s">
        <v>438</v>
      </c>
      <c r="C14" s="248"/>
      <c r="D14" s="251">
        <v>21100000</v>
      </c>
      <c r="E14" s="251"/>
      <c r="F14" s="70">
        <v>220000</v>
      </c>
      <c r="G14" s="70"/>
    </row>
    <row r="15" spans="1:7" ht="21.75">
      <c r="A15" s="68"/>
      <c r="B15" s="237" t="s">
        <v>83</v>
      </c>
      <c r="C15" s="69"/>
      <c r="D15" s="53"/>
      <c r="E15" s="49"/>
      <c r="F15" s="50"/>
      <c r="G15" s="50"/>
    </row>
    <row r="16" spans="1:10" ht="21.75">
      <c r="A16" s="68"/>
      <c r="B16" s="67"/>
      <c r="C16" s="66" t="s">
        <v>56</v>
      </c>
      <c r="D16" s="136">
        <v>21040001</v>
      </c>
      <c r="E16" s="242"/>
      <c r="F16" s="50">
        <v>4070.29</v>
      </c>
      <c r="G16" s="50"/>
      <c r="J16" s="61"/>
    </row>
    <row r="17" spans="1:10" ht="21.75">
      <c r="A17" s="68"/>
      <c r="B17" s="67"/>
      <c r="C17" s="67" t="s">
        <v>57</v>
      </c>
      <c r="D17" s="136" t="s">
        <v>312</v>
      </c>
      <c r="E17" s="242"/>
      <c r="F17" s="50">
        <v>6319</v>
      </c>
      <c r="G17" s="50"/>
      <c r="J17" s="61"/>
    </row>
    <row r="18" spans="1:10" ht="21.75">
      <c r="A18" s="68"/>
      <c r="B18" s="67"/>
      <c r="C18" s="67" t="s">
        <v>326</v>
      </c>
      <c r="D18" s="136">
        <v>21501600</v>
      </c>
      <c r="E18" s="242"/>
      <c r="F18" s="50">
        <v>100000</v>
      </c>
      <c r="G18" s="50"/>
      <c r="J18" s="61"/>
    </row>
    <row r="19" spans="1:10" ht="21.75">
      <c r="A19" s="68"/>
      <c r="B19" s="67"/>
      <c r="C19" s="67" t="s">
        <v>305</v>
      </c>
      <c r="D19" s="136">
        <v>21040099</v>
      </c>
      <c r="E19" s="242"/>
      <c r="F19" s="50">
        <v>142981.49</v>
      </c>
      <c r="G19" s="50"/>
      <c r="J19" s="61"/>
    </row>
    <row r="20" spans="1:10" ht="21.75">
      <c r="A20" s="68" t="s">
        <v>93</v>
      </c>
      <c r="B20" s="67" t="s">
        <v>440</v>
      </c>
      <c r="C20" s="66"/>
      <c r="D20" s="314">
        <v>11012003</v>
      </c>
      <c r="E20" s="318"/>
      <c r="F20" s="55"/>
      <c r="G20" s="70">
        <v>1071941.67</v>
      </c>
      <c r="J20" s="56"/>
    </row>
    <row r="21" spans="1:10" ht="21.75">
      <c r="A21" s="68"/>
      <c r="B21" s="67" t="s">
        <v>439</v>
      </c>
      <c r="C21" s="66"/>
      <c r="D21" s="324">
        <v>11012001</v>
      </c>
      <c r="E21" s="324"/>
      <c r="F21" s="55"/>
      <c r="G21" s="70">
        <v>1526599.38</v>
      </c>
      <c r="J21" s="56"/>
    </row>
    <row r="22" spans="1:7" ht="21.75">
      <c r="A22" s="68"/>
      <c r="B22" s="67" t="s">
        <v>98</v>
      </c>
      <c r="C22" s="69"/>
      <c r="D22" s="136">
        <v>21040001</v>
      </c>
      <c r="E22" s="49"/>
      <c r="F22" s="55"/>
      <c r="G22" s="70">
        <v>6506.26</v>
      </c>
    </row>
    <row r="23" spans="1:7" ht="21.75">
      <c r="A23" s="68"/>
      <c r="B23" s="67" t="s">
        <v>99</v>
      </c>
      <c r="C23" s="69"/>
      <c r="D23" s="321">
        <v>21040013</v>
      </c>
      <c r="E23" s="322"/>
      <c r="F23" s="55"/>
      <c r="G23" s="50">
        <v>6319</v>
      </c>
    </row>
    <row r="24" spans="1:7" ht="21.75">
      <c r="A24" s="68"/>
      <c r="B24" s="67" t="s">
        <v>298</v>
      </c>
      <c r="C24" s="69"/>
      <c r="D24" s="64">
        <v>21040099</v>
      </c>
      <c r="E24" s="138"/>
      <c r="F24" s="55"/>
      <c r="G24" s="50">
        <v>142981.49</v>
      </c>
    </row>
    <row r="25" spans="1:7" ht="21.75">
      <c r="A25" s="68"/>
      <c r="B25" s="67"/>
      <c r="C25" s="69"/>
      <c r="D25" s="322"/>
      <c r="E25" s="322"/>
      <c r="F25" s="55"/>
      <c r="G25" s="50"/>
    </row>
    <row r="26" spans="1:7" ht="21.75" hidden="1">
      <c r="A26" s="68"/>
      <c r="B26" s="67"/>
      <c r="C26" s="69"/>
      <c r="D26" s="64"/>
      <c r="E26" s="138"/>
      <c r="F26" s="55"/>
      <c r="G26" s="50"/>
    </row>
    <row r="27" spans="1:7" ht="21.75">
      <c r="A27" s="68"/>
      <c r="B27" s="67"/>
      <c r="C27" s="69"/>
      <c r="D27" s="64"/>
      <c r="E27" s="138"/>
      <c r="F27" s="55"/>
      <c r="G27" s="50"/>
    </row>
    <row r="28" spans="1:10" ht="21.75">
      <c r="A28" s="52"/>
      <c r="B28" s="66"/>
      <c r="C28" s="48"/>
      <c r="D28" s="317"/>
      <c r="E28" s="323"/>
      <c r="F28" s="50">
        <f>SUM(F6:F19)</f>
        <v>2754347.8</v>
      </c>
      <c r="G28" s="50">
        <f>SUM(G20:G25)</f>
        <v>2754347.8</v>
      </c>
      <c r="J28" s="56">
        <f>+F28-G28</f>
        <v>0</v>
      </c>
    </row>
    <row r="29" spans="1:7" ht="15" customHeight="1">
      <c r="A29" s="57"/>
      <c r="B29" s="57"/>
      <c r="C29" s="57"/>
      <c r="D29" s="58"/>
      <c r="E29" s="58"/>
      <c r="F29" s="79"/>
      <c r="G29" s="79"/>
    </row>
    <row r="30" spans="1:7" ht="21.75">
      <c r="A30" s="320" t="s">
        <v>466</v>
      </c>
      <c r="B30" s="320"/>
      <c r="C30" s="320"/>
      <c r="D30" s="320"/>
      <c r="E30" s="320"/>
      <c r="F30" s="320"/>
      <c r="G30" s="320"/>
    </row>
    <row r="36" ht="21.75">
      <c r="G36" s="56">
        <f>+F28-G28</f>
        <v>0</v>
      </c>
    </row>
    <row r="37" ht="21.75">
      <c r="G37" s="56"/>
    </row>
    <row r="38" ht="21.75">
      <c r="G38" s="56"/>
    </row>
    <row r="39" ht="21.75">
      <c r="G39" s="56"/>
    </row>
    <row r="40" ht="21.75">
      <c r="G40" s="56"/>
    </row>
    <row r="41" ht="21.75">
      <c r="G41" s="56"/>
    </row>
    <row r="42" ht="21.75">
      <c r="G42" s="56"/>
    </row>
    <row r="43" ht="21.75">
      <c r="G43" s="56"/>
    </row>
    <row r="44" ht="21.75">
      <c r="G44" s="56"/>
    </row>
    <row r="45" ht="21.75">
      <c r="G45" s="56"/>
    </row>
    <row r="46" ht="21.75">
      <c r="G46" s="56"/>
    </row>
    <row r="49" spans="6:7" ht="21.75">
      <c r="F49" s="32"/>
      <c r="G49" s="32" t="s">
        <v>437</v>
      </c>
    </row>
    <row r="50" spans="3:7" ht="26.25">
      <c r="C50" s="43"/>
      <c r="F50" s="32"/>
      <c r="G50" s="32" t="s">
        <v>429</v>
      </c>
    </row>
    <row r="51" spans="1:7" ht="26.25">
      <c r="A51" s="316" t="s">
        <v>89</v>
      </c>
      <c r="B51" s="316"/>
      <c r="C51" s="316"/>
      <c r="D51" s="316"/>
      <c r="E51" s="316"/>
      <c r="F51" s="316"/>
      <c r="G51" s="316"/>
    </row>
    <row r="52" spans="1:3" ht="26.25">
      <c r="A52" t="s">
        <v>86</v>
      </c>
      <c r="C52" s="43"/>
    </row>
    <row r="53" spans="1:7" ht="21.75">
      <c r="A53" s="317" t="s">
        <v>3</v>
      </c>
      <c r="B53" s="323"/>
      <c r="C53" s="318"/>
      <c r="D53" s="317" t="s">
        <v>35</v>
      </c>
      <c r="E53" s="318"/>
      <c r="F53" s="44" t="s">
        <v>87</v>
      </c>
      <c r="G53" s="46" t="s">
        <v>55</v>
      </c>
    </row>
    <row r="54" spans="1:7" ht="21.75">
      <c r="A54" s="68" t="s">
        <v>94</v>
      </c>
      <c r="B54" s="135" t="s">
        <v>16</v>
      </c>
      <c r="C54" s="134"/>
      <c r="D54" s="49">
        <v>51100000</v>
      </c>
      <c r="E54" s="49"/>
      <c r="F54" s="137">
        <v>478540</v>
      </c>
      <c r="G54" s="46"/>
    </row>
    <row r="55" spans="1:7" ht="21.75">
      <c r="A55" s="68"/>
      <c r="B55" s="67" t="s">
        <v>77</v>
      </c>
      <c r="C55" s="69"/>
      <c r="D55" s="49">
        <v>52100000</v>
      </c>
      <c r="E55" s="49"/>
      <c r="F55" s="65">
        <v>178260</v>
      </c>
      <c r="G55" s="65"/>
    </row>
    <row r="56" spans="1:7" ht="21.75">
      <c r="A56" s="68"/>
      <c r="B56" s="67" t="s">
        <v>78</v>
      </c>
      <c r="C56" s="69"/>
      <c r="D56" s="322">
        <v>52200000</v>
      </c>
      <c r="E56" s="322"/>
      <c r="F56" s="50">
        <v>404655</v>
      </c>
      <c r="G56" s="50"/>
    </row>
    <row r="57" spans="1:7" ht="21.75">
      <c r="A57" s="68"/>
      <c r="B57" s="67" t="s">
        <v>17</v>
      </c>
      <c r="C57" s="69"/>
      <c r="D57" s="49">
        <v>53100000</v>
      </c>
      <c r="E57" s="49"/>
      <c r="F57" s="50">
        <v>112850</v>
      </c>
      <c r="G57" s="50"/>
    </row>
    <row r="58" spans="1:7" ht="21.75">
      <c r="A58" s="68"/>
      <c r="B58" s="67" t="s">
        <v>18</v>
      </c>
      <c r="C58" s="69"/>
      <c r="D58" s="49">
        <v>53200000</v>
      </c>
      <c r="E58" s="49"/>
      <c r="F58" s="50">
        <v>200725.75</v>
      </c>
      <c r="G58" s="50"/>
    </row>
    <row r="59" spans="1:7" ht="21.75">
      <c r="A59" s="68"/>
      <c r="B59" s="67" t="s">
        <v>19</v>
      </c>
      <c r="C59" s="69"/>
      <c r="D59" s="49">
        <v>53300000</v>
      </c>
      <c r="E59" s="49"/>
      <c r="F59" s="50">
        <v>318638.14</v>
      </c>
      <c r="G59" s="50"/>
    </row>
    <row r="60" spans="1:7" ht="21.75">
      <c r="A60" s="68"/>
      <c r="B60" s="67" t="s">
        <v>20</v>
      </c>
      <c r="C60" s="69"/>
      <c r="D60" s="49">
        <v>53400000</v>
      </c>
      <c r="E60" s="49"/>
      <c r="F60" s="50">
        <v>57637.12</v>
      </c>
      <c r="G60" s="50"/>
    </row>
    <row r="61" spans="1:7" s="32" customFormat="1" ht="21.75">
      <c r="A61" s="68"/>
      <c r="B61" s="67" t="s">
        <v>21</v>
      </c>
      <c r="C61" s="248"/>
      <c r="D61" s="251">
        <v>54100000</v>
      </c>
      <c r="E61" s="251"/>
      <c r="F61" s="70">
        <v>178900</v>
      </c>
      <c r="G61" s="70"/>
    </row>
    <row r="62" spans="1:7" s="32" customFormat="1" ht="21.75">
      <c r="A62" s="68"/>
      <c r="B62" s="67" t="s">
        <v>22</v>
      </c>
      <c r="C62" s="248"/>
      <c r="D62" s="251">
        <v>54200000</v>
      </c>
      <c r="E62" s="251"/>
      <c r="F62" s="70">
        <v>1200000</v>
      </c>
      <c r="G62" s="70"/>
    </row>
    <row r="63" spans="1:7" s="32" customFormat="1" ht="21.75">
      <c r="A63" s="68"/>
      <c r="B63" s="67" t="s">
        <v>75</v>
      </c>
      <c r="C63" s="248"/>
      <c r="D63" s="251">
        <v>11041000</v>
      </c>
      <c r="E63" s="251"/>
      <c r="F63" s="70">
        <v>7800</v>
      </c>
      <c r="G63" s="70"/>
    </row>
    <row r="64" spans="1:7" s="32" customFormat="1" ht="21.75">
      <c r="A64" s="68"/>
      <c r="B64" s="67" t="s">
        <v>23</v>
      </c>
      <c r="C64" s="248"/>
      <c r="D64" s="251">
        <v>3000000</v>
      </c>
      <c r="E64" s="251"/>
      <c r="F64" s="70">
        <v>150000</v>
      </c>
      <c r="G64" s="70"/>
    </row>
    <row r="65" spans="1:7" ht="21.75">
      <c r="A65" s="68"/>
      <c r="B65" s="237" t="s">
        <v>83</v>
      </c>
      <c r="C65" s="69"/>
      <c r="D65" s="53"/>
      <c r="E65" s="49"/>
      <c r="F65" s="50"/>
      <c r="G65" s="50"/>
    </row>
    <row r="66" spans="1:10" ht="21.75">
      <c r="A66" s="68"/>
      <c r="B66" s="67"/>
      <c r="C66" s="66" t="s">
        <v>56</v>
      </c>
      <c r="D66" s="136">
        <v>21040001</v>
      </c>
      <c r="E66" s="242"/>
      <c r="F66" s="50">
        <v>6278.89</v>
      </c>
      <c r="G66" s="50"/>
      <c r="J66" s="61"/>
    </row>
    <row r="67" spans="1:10" ht="21.75">
      <c r="A67" s="68"/>
      <c r="B67" s="67"/>
      <c r="C67" s="67" t="s">
        <v>318</v>
      </c>
      <c r="D67" s="136">
        <v>21040002</v>
      </c>
      <c r="E67" s="242"/>
      <c r="F67" s="50">
        <v>23456.4</v>
      </c>
      <c r="G67" s="50"/>
      <c r="J67" s="61"/>
    </row>
    <row r="68" spans="1:10" ht="21.75">
      <c r="A68" s="68"/>
      <c r="B68" s="67"/>
      <c r="C68" s="67" t="s">
        <v>57</v>
      </c>
      <c r="D68" s="136" t="s">
        <v>312</v>
      </c>
      <c r="E68" s="242"/>
      <c r="F68" s="50">
        <v>12640</v>
      </c>
      <c r="G68" s="50"/>
      <c r="J68" s="61"/>
    </row>
    <row r="69" spans="1:10" ht="21.75">
      <c r="A69" s="68"/>
      <c r="B69" s="67"/>
      <c r="C69" s="67" t="s">
        <v>324</v>
      </c>
      <c r="D69" s="136">
        <v>21040099</v>
      </c>
      <c r="E69" s="242"/>
      <c r="F69" s="50">
        <v>160000</v>
      </c>
      <c r="G69" s="50"/>
      <c r="J69" s="61"/>
    </row>
    <row r="70" spans="1:10" ht="21.75">
      <c r="A70" s="68"/>
      <c r="B70" s="67"/>
      <c r="C70" s="67" t="s">
        <v>326</v>
      </c>
      <c r="D70" s="136">
        <v>21501600</v>
      </c>
      <c r="E70" s="242"/>
      <c r="F70" s="50">
        <v>800000</v>
      </c>
      <c r="G70" s="50"/>
      <c r="J70" s="61"/>
    </row>
    <row r="71" spans="1:10" ht="21.75">
      <c r="A71" s="68"/>
      <c r="B71" s="67"/>
      <c r="C71" s="67" t="s">
        <v>305</v>
      </c>
      <c r="D71" s="136">
        <v>21040099</v>
      </c>
      <c r="E71" s="242"/>
      <c r="F71" s="50">
        <v>61056</v>
      </c>
      <c r="G71" s="50"/>
      <c r="J71" s="61"/>
    </row>
    <row r="72" spans="1:10" ht="21.75">
      <c r="A72" s="68" t="s">
        <v>93</v>
      </c>
      <c r="B72" s="67" t="s">
        <v>96</v>
      </c>
      <c r="C72" s="66"/>
      <c r="D72" s="314">
        <v>11012003</v>
      </c>
      <c r="E72" s="318"/>
      <c r="F72" s="55"/>
      <c r="G72" s="70">
        <v>3005325.2</v>
      </c>
      <c r="J72" s="56"/>
    </row>
    <row r="73" spans="1:7" ht="21.75" customHeight="1">
      <c r="A73" s="68"/>
      <c r="B73" s="67" t="s">
        <v>97</v>
      </c>
      <c r="C73" s="69"/>
      <c r="D73" s="321">
        <v>11012003</v>
      </c>
      <c r="E73" s="322"/>
      <c r="F73" s="55"/>
      <c r="G73" s="70">
        <v>455165.4</v>
      </c>
    </row>
    <row r="74" spans="1:7" ht="21.75" customHeight="1">
      <c r="A74" s="68"/>
      <c r="B74" s="67" t="s">
        <v>327</v>
      </c>
      <c r="C74" s="48"/>
      <c r="D74" s="319">
        <v>11012001</v>
      </c>
      <c r="E74" s="319"/>
      <c r="F74" s="55"/>
      <c r="G74" s="70">
        <v>800000</v>
      </c>
    </row>
    <row r="75" spans="1:7" ht="21.75">
      <c r="A75" s="68"/>
      <c r="B75" s="67" t="s">
        <v>98</v>
      </c>
      <c r="C75" s="69"/>
      <c r="D75" s="136">
        <v>21040001</v>
      </c>
      <c r="E75" s="49"/>
      <c r="F75" s="55"/>
      <c r="G75" s="70">
        <v>23570.7</v>
      </c>
    </row>
    <row r="76" spans="1:7" ht="21.75">
      <c r="A76" s="68"/>
      <c r="B76" s="67" t="s">
        <v>99</v>
      </c>
      <c r="C76" s="69"/>
      <c r="D76" s="321">
        <v>21040013</v>
      </c>
      <c r="E76" s="322"/>
      <c r="F76" s="55"/>
      <c r="G76" s="50">
        <v>6320</v>
      </c>
    </row>
    <row r="77" spans="1:7" ht="21.75">
      <c r="A77" s="68"/>
      <c r="B77" s="67" t="s">
        <v>298</v>
      </c>
      <c r="C77" s="69"/>
      <c r="D77" s="64">
        <v>21040099</v>
      </c>
      <c r="E77" s="138"/>
      <c r="F77" s="55"/>
      <c r="G77" s="50">
        <v>61056</v>
      </c>
    </row>
    <row r="78" spans="1:7" ht="21.75">
      <c r="A78" s="68"/>
      <c r="B78" s="67"/>
      <c r="C78" s="69"/>
      <c r="D78" s="64"/>
      <c r="E78" s="138"/>
      <c r="F78" s="55"/>
      <c r="G78" s="50"/>
    </row>
    <row r="79" spans="1:7" ht="21.75" hidden="1">
      <c r="A79" s="68"/>
      <c r="B79" s="67"/>
      <c r="C79" s="69"/>
      <c r="D79" s="64"/>
      <c r="E79" s="138"/>
      <c r="F79" s="55"/>
      <c r="G79" s="50"/>
    </row>
    <row r="80" spans="1:7" ht="21.75">
      <c r="A80" s="68"/>
      <c r="B80" s="67"/>
      <c r="C80" s="69"/>
      <c r="D80" s="64"/>
      <c r="E80" s="138"/>
      <c r="F80" s="55"/>
      <c r="G80" s="50"/>
    </row>
    <row r="81" spans="1:7" ht="21.75">
      <c r="A81" s="52"/>
      <c r="B81" s="66"/>
      <c r="C81" s="48"/>
      <c r="D81" s="317"/>
      <c r="E81" s="323"/>
      <c r="F81" s="50">
        <f>SUM(F54:F71)</f>
        <v>4351437.300000001</v>
      </c>
      <c r="G81" s="50">
        <f>SUM(G72:G77)</f>
        <v>4351437.3</v>
      </c>
    </row>
    <row r="82" spans="1:7" ht="15" customHeight="1">
      <c r="A82" s="57"/>
      <c r="B82" s="57"/>
      <c r="C82" s="57"/>
      <c r="D82" s="58"/>
      <c r="E82" s="58"/>
      <c r="F82" s="79"/>
      <c r="G82" s="79"/>
    </row>
    <row r="83" spans="1:7" ht="21.75">
      <c r="A83" s="320" t="s">
        <v>436</v>
      </c>
      <c r="B83" s="320"/>
      <c r="C83" s="320"/>
      <c r="D83" s="320"/>
      <c r="E83" s="320"/>
      <c r="F83" s="320"/>
      <c r="G83" s="320"/>
    </row>
    <row r="89" ht="21.75">
      <c r="G89" s="56">
        <f>+F81-G81</f>
        <v>0</v>
      </c>
    </row>
  </sheetData>
  <sheetProtection/>
  <mergeCells count="20">
    <mergeCell ref="D73:E73"/>
    <mergeCell ref="A30:G30"/>
    <mergeCell ref="D23:E23"/>
    <mergeCell ref="D20:E20"/>
    <mergeCell ref="A3:G3"/>
    <mergeCell ref="A5:C5"/>
    <mergeCell ref="D5:E5"/>
    <mergeCell ref="D8:E8"/>
    <mergeCell ref="D21:E21"/>
    <mergeCell ref="D28:E28"/>
    <mergeCell ref="D74:E74"/>
    <mergeCell ref="D76:E76"/>
    <mergeCell ref="D81:E81"/>
    <mergeCell ref="A83:G83"/>
    <mergeCell ref="D25:E25"/>
    <mergeCell ref="A51:G51"/>
    <mergeCell ref="A53:C53"/>
    <mergeCell ref="D53:E53"/>
    <mergeCell ref="D56:E56"/>
    <mergeCell ref="D72:E72"/>
  </mergeCells>
  <printOptions/>
  <pageMargins left="0.8661417322834646" right="0.31496062992125984" top="0.5511811023622047" bottom="0.15748031496062992" header="0.31496062992125984" footer="0.31496062992125984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7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21.75"/>
  <cols>
    <col min="1" max="1" width="3.8515625" style="0" customWidth="1"/>
    <col min="2" max="2" width="4.7109375" style="0" customWidth="1"/>
    <col min="3" max="3" width="41.00390625" style="0" customWidth="1"/>
    <col min="4" max="4" width="6.00390625" style="0" customWidth="1"/>
    <col min="5" max="5" width="3.7109375" style="0" customWidth="1"/>
    <col min="6" max="6" width="21.421875" style="0" customWidth="1"/>
    <col min="7" max="7" width="22.140625" style="0" customWidth="1"/>
    <col min="8" max="9" width="12.421875" style="0" bestFit="1" customWidth="1"/>
  </cols>
  <sheetData>
    <row r="1" spans="6:7" ht="21.75">
      <c r="F1" s="32"/>
      <c r="G1" s="32" t="s">
        <v>467</v>
      </c>
    </row>
    <row r="2" spans="3:7" ht="26.25">
      <c r="C2" s="43"/>
      <c r="F2" s="32"/>
      <c r="G2" s="133" t="s">
        <v>463</v>
      </c>
    </row>
    <row r="3" spans="1:7" ht="26.25">
      <c r="A3" s="316" t="s">
        <v>90</v>
      </c>
      <c r="B3" s="316"/>
      <c r="C3" s="316"/>
      <c r="D3" s="316"/>
      <c r="E3" s="316"/>
      <c r="F3" s="316"/>
      <c r="G3" s="316"/>
    </row>
    <row r="4" spans="1:3" ht="26.25">
      <c r="A4" t="s">
        <v>86</v>
      </c>
      <c r="C4" s="43"/>
    </row>
    <row r="5" ht="12" customHeight="1">
      <c r="I5" s="61"/>
    </row>
    <row r="6" spans="1:9" ht="21.75">
      <c r="A6" s="317" t="s">
        <v>3</v>
      </c>
      <c r="B6" s="323"/>
      <c r="C6" s="318"/>
      <c r="D6" s="317" t="s">
        <v>35</v>
      </c>
      <c r="E6" s="318"/>
      <c r="F6" s="44" t="s">
        <v>87</v>
      </c>
      <c r="G6" s="46" t="s">
        <v>55</v>
      </c>
      <c r="I6" s="61"/>
    </row>
    <row r="7" spans="1:9" ht="21.75">
      <c r="A7" s="52" t="s">
        <v>94</v>
      </c>
      <c r="B7" s="71" t="s">
        <v>81</v>
      </c>
      <c r="C7" s="48"/>
      <c r="D7" s="321">
        <v>19010000</v>
      </c>
      <c r="E7" s="322"/>
      <c r="F7" s="50">
        <v>1486395.55</v>
      </c>
      <c r="G7" s="51"/>
      <c r="I7" s="61"/>
    </row>
    <row r="8" spans="1:9" ht="21.75">
      <c r="A8" s="52"/>
      <c r="B8" s="72" t="s">
        <v>93</v>
      </c>
      <c r="C8" s="48" t="s">
        <v>37</v>
      </c>
      <c r="D8" s="321">
        <v>41100002</v>
      </c>
      <c r="E8" s="322"/>
      <c r="F8" s="50"/>
      <c r="G8" s="50">
        <v>323.96</v>
      </c>
      <c r="I8" s="61"/>
    </row>
    <row r="9" spans="1:9" ht="21.75">
      <c r="A9" s="52"/>
      <c r="B9" s="72"/>
      <c r="C9" s="48" t="s">
        <v>100</v>
      </c>
      <c r="D9" s="321">
        <v>41100004</v>
      </c>
      <c r="E9" s="322"/>
      <c r="F9" s="50"/>
      <c r="G9" s="50">
        <v>330</v>
      </c>
      <c r="I9" s="61"/>
    </row>
    <row r="10" spans="1:9" ht="21.75">
      <c r="A10" s="47"/>
      <c r="B10" s="72"/>
      <c r="C10" s="74" t="s">
        <v>300</v>
      </c>
      <c r="D10" s="322">
        <v>41210029</v>
      </c>
      <c r="E10" s="322"/>
      <c r="F10" s="55"/>
      <c r="G10" s="50">
        <v>100</v>
      </c>
      <c r="I10" s="61"/>
    </row>
    <row r="11" spans="1:9" ht="21.75">
      <c r="A11" s="52"/>
      <c r="B11" s="71"/>
      <c r="C11" s="48" t="s">
        <v>43</v>
      </c>
      <c r="D11" s="314">
        <v>41210004</v>
      </c>
      <c r="E11" s="315"/>
      <c r="F11" s="55"/>
      <c r="G11" s="50">
        <v>87.3</v>
      </c>
      <c r="I11" s="61"/>
    </row>
    <row r="12" spans="1:9" ht="21.75">
      <c r="A12" s="47"/>
      <c r="B12" s="72"/>
      <c r="C12" s="74" t="s">
        <v>362</v>
      </c>
      <c r="D12" s="322">
        <v>41210007</v>
      </c>
      <c r="E12" s="322"/>
      <c r="F12" s="55"/>
      <c r="G12" s="50">
        <v>644</v>
      </c>
      <c r="I12" s="61"/>
    </row>
    <row r="13" spans="1:9" ht="21.75">
      <c r="A13" s="47"/>
      <c r="B13" s="72"/>
      <c r="C13" s="74" t="s">
        <v>363</v>
      </c>
      <c r="D13" s="322">
        <v>41210012</v>
      </c>
      <c r="E13" s="322"/>
      <c r="F13" s="55"/>
      <c r="G13" s="50">
        <v>10</v>
      </c>
      <c r="I13" s="61"/>
    </row>
    <row r="14" spans="1:9" ht="21.75">
      <c r="A14" s="47"/>
      <c r="B14" s="72"/>
      <c r="C14" s="48" t="s">
        <v>360</v>
      </c>
      <c r="D14" s="314">
        <v>41300002</v>
      </c>
      <c r="E14" s="315"/>
      <c r="F14" s="55"/>
      <c r="G14" s="50">
        <v>700</v>
      </c>
      <c r="I14" s="61"/>
    </row>
    <row r="15" spans="1:9" ht="21.75">
      <c r="A15" s="47"/>
      <c r="B15" s="72"/>
      <c r="C15" s="74" t="s">
        <v>246</v>
      </c>
      <c r="D15" s="317">
        <v>42100001</v>
      </c>
      <c r="E15" s="318"/>
      <c r="F15" s="55"/>
      <c r="G15" s="50">
        <v>48771.9</v>
      </c>
      <c r="I15" s="61"/>
    </row>
    <row r="16" spans="1:9" ht="21.75">
      <c r="A16" s="47"/>
      <c r="B16" s="72"/>
      <c r="C16" s="74" t="s">
        <v>303</v>
      </c>
      <c r="D16" s="317">
        <v>42100002</v>
      </c>
      <c r="E16" s="318"/>
      <c r="F16" s="55"/>
      <c r="G16" s="50">
        <v>825749.01</v>
      </c>
      <c r="I16" s="61"/>
    </row>
    <row r="17" spans="1:9" ht="21.75">
      <c r="A17" s="47"/>
      <c r="B17" s="72"/>
      <c r="C17" s="74" t="s">
        <v>297</v>
      </c>
      <c r="D17" s="317">
        <v>42100004</v>
      </c>
      <c r="E17" s="318"/>
      <c r="F17" s="55"/>
      <c r="G17" s="50">
        <v>157751.54</v>
      </c>
      <c r="I17" s="61"/>
    </row>
    <row r="18" spans="1:9" ht="21.75">
      <c r="A18" s="47"/>
      <c r="B18" s="72"/>
      <c r="C18" s="74" t="s">
        <v>48</v>
      </c>
      <c r="D18" s="317">
        <v>42100005</v>
      </c>
      <c r="E18" s="318"/>
      <c r="F18" s="55"/>
      <c r="G18" s="50">
        <v>4555.14</v>
      </c>
      <c r="I18" s="61"/>
    </row>
    <row r="19" spans="1:9" ht="21.75">
      <c r="A19" s="47"/>
      <c r="B19" s="72"/>
      <c r="C19" s="48" t="s">
        <v>50</v>
      </c>
      <c r="D19" s="317">
        <v>42100007</v>
      </c>
      <c r="E19" s="318"/>
      <c r="F19" s="55"/>
      <c r="G19" s="50">
        <v>362267.7</v>
      </c>
      <c r="I19" s="61"/>
    </row>
    <row r="20" spans="1:9" ht="21.75">
      <c r="A20" s="52"/>
      <c r="B20" s="71"/>
      <c r="C20" s="74" t="s">
        <v>101</v>
      </c>
      <c r="D20" s="314">
        <v>42100015</v>
      </c>
      <c r="E20" s="315"/>
      <c r="F20" s="55"/>
      <c r="G20" s="50">
        <v>60390</v>
      </c>
      <c r="I20" s="61"/>
    </row>
    <row r="21" spans="1:9" ht="21.75">
      <c r="A21" s="52"/>
      <c r="B21" s="71"/>
      <c r="C21" s="48" t="s">
        <v>470</v>
      </c>
      <c r="D21" s="314">
        <v>41200004</v>
      </c>
      <c r="E21" s="315"/>
      <c r="F21" s="55"/>
      <c r="G21" s="50">
        <v>24715</v>
      </c>
      <c r="I21" s="61"/>
    </row>
    <row r="22" spans="1:9" ht="21.75">
      <c r="A22" s="52"/>
      <c r="B22" s="71"/>
      <c r="C22" s="48"/>
      <c r="D22" s="64"/>
      <c r="E22" s="222"/>
      <c r="F22" s="55"/>
      <c r="G22" s="50"/>
      <c r="I22" s="61"/>
    </row>
    <row r="23" spans="1:9" ht="21.75">
      <c r="A23" s="52"/>
      <c r="B23" s="71"/>
      <c r="C23" s="48"/>
      <c r="D23" s="314"/>
      <c r="E23" s="315"/>
      <c r="F23" s="55"/>
      <c r="G23" s="50"/>
      <c r="I23" s="61"/>
    </row>
    <row r="24" spans="1:9" ht="21.75">
      <c r="A24" s="47"/>
      <c r="B24" s="72"/>
      <c r="C24" s="48"/>
      <c r="D24" s="314"/>
      <c r="E24" s="315"/>
      <c r="F24" s="55"/>
      <c r="G24" s="50"/>
      <c r="H24" s="61"/>
      <c r="I24" s="61"/>
    </row>
    <row r="25" spans="1:9" ht="21.75">
      <c r="A25" s="47"/>
      <c r="B25" s="72"/>
      <c r="C25" s="48"/>
      <c r="D25" s="314"/>
      <c r="E25" s="315"/>
      <c r="F25" s="55"/>
      <c r="G25" s="50"/>
      <c r="H25" s="61"/>
      <c r="I25" s="61"/>
    </row>
    <row r="26" spans="1:8" ht="21.75">
      <c r="A26" s="47"/>
      <c r="B26" s="72"/>
      <c r="C26" s="74"/>
      <c r="D26" s="314"/>
      <c r="E26" s="315"/>
      <c r="F26" s="55"/>
      <c r="G26" s="50"/>
      <c r="H26" s="61"/>
    </row>
    <row r="27" spans="1:8" ht="21.75">
      <c r="A27" s="52"/>
      <c r="B27" s="71"/>
      <c r="C27" s="48"/>
      <c r="D27" s="314"/>
      <c r="E27" s="315"/>
      <c r="F27" s="50">
        <f>SUM(F7)</f>
        <v>1486395.55</v>
      </c>
      <c r="G27" s="50">
        <f>SUM(G8:G26)</f>
        <v>1486395.55</v>
      </c>
      <c r="H27" s="61"/>
    </row>
    <row r="28" spans="7:8" ht="21.75">
      <c r="G28" s="61">
        <f>+F27-G27</f>
        <v>0</v>
      </c>
      <c r="H28" s="61">
        <f>+F28-G28</f>
        <v>0</v>
      </c>
    </row>
    <row r="29" spans="1:7" ht="21.75">
      <c r="A29" s="320" t="s">
        <v>468</v>
      </c>
      <c r="B29" s="320"/>
      <c r="C29" s="320"/>
      <c r="D29" s="320"/>
      <c r="E29" s="320"/>
      <c r="F29" s="320"/>
      <c r="G29" s="320"/>
    </row>
    <row r="37" spans="1:7" ht="21.75">
      <c r="A37" s="60"/>
      <c r="B37" s="60"/>
      <c r="G37" s="56"/>
    </row>
    <row r="38" spans="1:7" ht="21.75">
      <c r="A38" s="60"/>
      <c r="B38" s="60"/>
      <c r="G38" s="56"/>
    </row>
    <row r="40" spans="6:7" ht="21.75">
      <c r="F40" s="32"/>
      <c r="G40" s="32" t="s">
        <v>306</v>
      </c>
    </row>
    <row r="41" spans="3:7" ht="26.25">
      <c r="C41" s="43"/>
      <c r="F41" s="32"/>
      <c r="G41" s="133" t="s">
        <v>307</v>
      </c>
    </row>
    <row r="42" spans="1:7" ht="26.25">
      <c r="A42" s="316" t="s">
        <v>90</v>
      </c>
      <c r="B42" s="316"/>
      <c r="C42" s="316"/>
      <c r="D42" s="316"/>
      <c r="E42" s="316"/>
      <c r="F42" s="316"/>
      <c r="G42" s="316"/>
    </row>
    <row r="43" spans="1:3" ht="26.25">
      <c r="A43" t="s">
        <v>86</v>
      </c>
      <c r="C43" s="43"/>
    </row>
    <row r="45" spans="1:7" ht="21.75">
      <c r="A45" s="317" t="s">
        <v>3</v>
      </c>
      <c r="B45" s="323"/>
      <c r="C45" s="318"/>
      <c r="D45" s="317" t="s">
        <v>35</v>
      </c>
      <c r="E45" s="318"/>
      <c r="F45" s="44" t="s">
        <v>87</v>
      </c>
      <c r="G45" s="46" t="s">
        <v>55</v>
      </c>
    </row>
    <row r="46" spans="1:7" ht="21.75">
      <c r="A46" s="52" t="s">
        <v>94</v>
      </c>
      <c r="B46" s="71" t="s">
        <v>81</v>
      </c>
      <c r="C46" s="48"/>
      <c r="D46" s="321">
        <v>19010000</v>
      </c>
      <c r="E46" s="322"/>
      <c r="F46" s="50"/>
      <c r="G46" s="51"/>
    </row>
    <row r="47" spans="1:7" ht="21.75">
      <c r="A47" s="52"/>
      <c r="B47" s="72" t="s">
        <v>93</v>
      </c>
      <c r="C47" s="48" t="s">
        <v>37</v>
      </c>
      <c r="D47" s="321">
        <v>41100002</v>
      </c>
      <c r="E47" s="322"/>
      <c r="F47" s="50"/>
      <c r="G47" s="50"/>
    </row>
    <row r="48" spans="1:7" ht="21.75">
      <c r="A48" s="52"/>
      <c r="B48" s="72"/>
      <c r="C48" s="48" t="s">
        <v>100</v>
      </c>
      <c r="D48" s="321">
        <v>41100004</v>
      </c>
      <c r="E48" s="322"/>
      <c r="F48" s="50"/>
      <c r="G48" s="50"/>
    </row>
    <row r="49" spans="1:7" ht="21.75">
      <c r="A49" s="47"/>
      <c r="B49" s="72"/>
      <c r="C49" s="48" t="s">
        <v>59</v>
      </c>
      <c r="D49" s="322">
        <v>41210001</v>
      </c>
      <c r="E49" s="322"/>
      <c r="F49" s="55"/>
      <c r="G49" s="50"/>
    </row>
    <row r="50" spans="1:7" ht="21.75">
      <c r="A50" s="47"/>
      <c r="B50" s="72"/>
      <c r="C50" s="74" t="s">
        <v>43</v>
      </c>
      <c r="D50" s="322">
        <v>41210004</v>
      </c>
      <c r="E50" s="322"/>
      <c r="F50" s="55"/>
      <c r="G50" s="50"/>
    </row>
    <row r="51" spans="1:7" ht="21.75">
      <c r="A51" s="47"/>
      <c r="B51" s="72"/>
      <c r="C51" s="74" t="s">
        <v>300</v>
      </c>
      <c r="D51" s="322">
        <v>41210029</v>
      </c>
      <c r="E51" s="322"/>
      <c r="F51" s="55"/>
      <c r="G51" s="50"/>
    </row>
    <row r="52" spans="1:7" ht="21.75">
      <c r="A52" s="47"/>
      <c r="B52" s="72"/>
      <c r="C52" s="74" t="s">
        <v>302</v>
      </c>
      <c r="D52" s="325">
        <v>41239999</v>
      </c>
      <c r="E52" s="326"/>
      <c r="F52" s="55"/>
      <c r="G52" s="50"/>
    </row>
    <row r="53" spans="1:7" ht="21.75">
      <c r="A53" s="47"/>
      <c r="B53" s="72"/>
      <c r="C53" s="74" t="s">
        <v>42</v>
      </c>
      <c r="D53" s="325">
        <v>41220002</v>
      </c>
      <c r="E53" s="326"/>
      <c r="F53" s="55"/>
      <c r="G53" s="50"/>
    </row>
    <row r="54" spans="1:7" ht="21.75">
      <c r="A54" s="47"/>
      <c r="B54" s="72"/>
      <c r="C54" s="74" t="s">
        <v>301</v>
      </c>
      <c r="D54" s="325">
        <v>41229999</v>
      </c>
      <c r="E54" s="326"/>
      <c r="F54" s="55"/>
      <c r="G54" s="50"/>
    </row>
    <row r="55" spans="1:7" ht="21.75">
      <c r="A55" s="47"/>
      <c r="B55" s="72"/>
      <c r="C55" s="48" t="s">
        <v>52</v>
      </c>
      <c r="D55" s="314">
        <v>41599999</v>
      </c>
      <c r="E55" s="315"/>
      <c r="F55" s="55"/>
      <c r="G55" s="50"/>
    </row>
    <row r="56" spans="1:7" ht="21.75">
      <c r="A56" s="47"/>
      <c r="B56" s="72"/>
      <c r="C56" s="74" t="s">
        <v>296</v>
      </c>
      <c r="D56" s="317">
        <v>41300003</v>
      </c>
      <c r="E56" s="318"/>
      <c r="F56" s="55"/>
      <c r="G56" s="50"/>
    </row>
    <row r="57" spans="1:7" ht="21.75">
      <c r="A57" s="47"/>
      <c r="B57" s="72"/>
      <c r="C57" s="74" t="s">
        <v>246</v>
      </c>
      <c r="D57" s="317">
        <v>42100001</v>
      </c>
      <c r="E57" s="318"/>
      <c r="F57" s="55"/>
      <c r="G57" s="50"/>
    </row>
    <row r="58" spans="1:7" ht="21.75">
      <c r="A58" s="47"/>
      <c r="B58" s="72"/>
      <c r="C58" s="74" t="s">
        <v>303</v>
      </c>
      <c r="D58" s="317">
        <v>42100002</v>
      </c>
      <c r="E58" s="318"/>
      <c r="F58" s="55"/>
      <c r="G58" s="50"/>
    </row>
    <row r="59" spans="1:7" ht="21.75">
      <c r="A59" s="47"/>
      <c r="B59" s="72"/>
      <c r="C59" s="74" t="s">
        <v>297</v>
      </c>
      <c r="D59" s="317">
        <v>42100004</v>
      </c>
      <c r="E59" s="318"/>
      <c r="F59" s="55"/>
      <c r="G59" s="50"/>
    </row>
    <row r="60" spans="1:7" ht="21.75">
      <c r="A60" s="47"/>
      <c r="B60" s="72"/>
      <c r="C60" s="48" t="s">
        <v>50</v>
      </c>
      <c r="D60" s="317">
        <v>42100007</v>
      </c>
      <c r="E60" s="318"/>
      <c r="F60" s="55"/>
      <c r="G60" s="50"/>
    </row>
    <row r="61" spans="1:7" ht="21.75">
      <c r="A61" s="47"/>
      <c r="B61" s="72"/>
      <c r="C61" s="74" t="s">
        <v>46</v>
      </c>
      <c r="D61" s="317">
        <v>42100012</v>
      </c>
      <c r="E61" s="318"/>
      <c r="F61" s="55"/>
      <c r="G61" s="50"/>
    </row>
    <row r="62" spans="1:7" ht="21.75">
      <c r="A62" s="52"/>
      <c r="B62" s="71"/>
      <c r="C62" s="73" t="s">
        <v>101</v>
      </c>
      <c r="D62" s="314">
        <v>42100015</v>
      </c>
      <c r="E62" s="315"/>
      <c r="F62" s="55"/>
      <c r="G62" s="50"/>
    </row>
    <row r="63" spans="1:7" ht="21.75">
      <c r="A63" s="52"/>
      <c r="B63" s="71"/>
      <c r="C63" s="48" t="s">
        <v>247</v>
      </c>
      <c r="D63" s="314">
        <v>43100002</v>
      </c>
      <c r="E63" s="315"/>
      <c r="F63" s="55"/>
      <c r="G63" s="50"/>
    </row>
    <row r="64" spans="1:7" ht="21.75">
      <c r="A64" s="52"/>
      <c r="B64" s="71"/>
      <c r="C64" s="74" t="s">
        <v>47</v>
      </c>
      <c r="D64" s="317">
        <v>42100013</v>
      </c>
      <c r="E64" s="318"/>
      <c r="F64" s="55"/>
      <c r="G64" s="50"/>
    </row>
    <row r="65" spans="1:7" ht="21.75">
      <c r="A65" s="47"/>
      <c r="B65" s="72"/>
      <c r="C65" s="48"/>
      <c r="D65" s="314"/>
      <c r="E65" s="315"/>
      <c r="F65" s="55"/>
      <c r="G65" s="50"/>
    </row>
    <row r="66" spans="1:7" ht="21.75">
      <c r="A66" s="47"/>
      <c r="B66" s="72"/>
      <c r="C66" s="48"/>
      <c r="D66" s="314"/>
      <c r="E66" s="315"/>
      <c r="F66" s="55"/>
      <c r="G66" s="50"/>
    </row>
    <row r="67" spans="1:7" ht="21.75">
      <c r="A67" s="47"/>
      <c r="B67" s="72"/>
      <c r="C67" s="48"/>
      <c r="D67" s="314"/>
      <c r="E67" s="315"/>
      <c r="F67" s="55"/>
      <c r="G67" s="50"/>
    </row>
    <row r="68" spans="1:7" ht="21.75">
      <c r="A68" s="47"/>
      <c r="B68" s="72"/>
      <c r="C68" s="74"/>
      <c r="D68" s="314"/>
      <c r="E68" s="315"/>
      <c r="F68" s="55"/>
      <c r="G68" s="50"/>
    </row>
    <row r="69" spans="1:7" ht="21.75">
      <c r="A69" s="52"/>
      <c r="B69" s="71"/>
      <c r="C69" s="48"/>
      <c r="D69" s="314"/>
      <c r="E69" s="315"/>
      <c r="F69" s="50">
        <f>SUM(F46)</f>
        <v>0</v>
      </c>
      <c r="G69" s="50">
        <f>SUM(G47:G68)</f>
        <v>0</v>
      </c>
    </row>
    <row r="70" ht="21.75">
      <c r="G70" s="61">
        <f>+F69-G69</f>
        <v>0</v>
      </c>
    </row>
    <row r="71" spans="1:7" ht="21.75">
      <c r="A71" s="320" t="s">
        <v>304</v>
      </c>
      <c r="B71" s="320"/>
      <c r="C71" s="320"/>
      <c r="D71" s="320"/>
      <c r="E71" s="320"/>
      <c r="F71" s="320"/>
      <c r="G71" s="320"/>
    </row>
    <row r="80" spans="3:5" ht="21.75">
      <c r="C80" s="74" t="s">
        <v>302</v>
      </c>
      <c r="D80" s="325">
        <v>41239999</v>
      </c>
      <c r="E80" s="326"/>
    </row>
    <row r="81" spans="3:5" ht="21.75">
      <c r="C81" s="74" t="s">
        <v>246</v>
      </c>
      <c r="D81" s="317">
        <v>42100001</v>
      </c>
      <c r="E81" s="318"/>
    </row>
    <row r="82" spans="3:5" ht="21.75">
      <c r="C82" s="74" t="s">
        <v>303</v>
      </c>
      <c r="D82" s="317">
        <v>42100002</v>
      </c>
      <c r="E82" s="318"/>
    </row>
    <row r="83" spans="3:5" ht="21.75">
      <c r="C83" s="74" t="s">
        <v>297</v>
      </c>
      <c r="D83" s="317">
        <v>42100004</v>
      </c>
      <c r="E83" s="318"/>
    </row>
    <row r="84" spans="3:5" ht="21.75">
      <c r="C84" s="48" t="s">
        <v>50</v>
      </c>
      <c r="D84" s="317">
        <v>42100007</v>
      </c>
      <c r="E84" s="318"/>
    </row>
    <row r="85" spans="3:5" ht="21.75">
      <c r="C85" s="74" t="s">
        <v>48</v>
      </c>
      <c r="D85" s="317">
        <v>42100005</v>
      </c>
      <c r="E85" s="318"/>
    </row>
    <row r="86" spans="3:5" ht="21.75">
      <c r="C86" s="74" t="s">
        <v>101</v>
      </c>
      <c r="D86" s="314">
        <v>42100015</v>
      </c>
      <c r="E86" s="315"/>
    </row>
    <row r="87" spans="3:5" ht="21.75">
      <c r="C87" s="48" t="s">
        <v>247</v>
      </c>
      <c r="D87" s="314">
        <v>43100002</v>
      </c>
      <c r="E87" s="315"/>
    </row>
  </sheetData>
  <sheetProtection/>
  <mergeCells count="60">
    <mergeCell ref="D80:E80"/>
    <mergeCell ref="D81:E81"/>
    <mergeCell ref="D47:E47"/>
    <mergeCell ref="D66:E66"/>
    <mergeCell ref="D67:E67"/>
    <mergeCell ref="D58:E58"/>
    <mergeCell ref="D53:E53"/>
    <mergeCell ref="D56:E56"/>
    <mergeCell ref="D55:E55"/>
    <mergeCell ref="D49:E49"/>
    <mergeCell ref="D82:E82"/>
    <mergeCell ref="D83:E83"/>
    <mergeCell ref="D84:E84"/>
    <mergeCell ref="D85:E85"/>
    <mergeCell ref="D86:E86"/>
    <mergeCell ref="D87:E87"/>
    <mergeCell ref="A71:G71"/>
    <mergeCell ref="D60:E60"/>
    <mergeCell ref="D61:E61"/>
    <mergeCell ref="D62:E62"/>
    <mergeCell ref="D63:E63"/>
    <mergeCell ref="D64:E64"/>
    <mergeCell ref="D68:E68"/>
    <mergeCell ref="D69:E69"/>
    <mergeCell ref="D59:E59"/>
    <mergeCell ref="D65:E65"/>
    <mergeCell ref="D51:E51"/>
    <mergeCell ref="A29:G29"/>
    <mergeCell ref="A42:G42"/>
    <mergeCell ref="D57:E57"/>
    <mergeCell ref="D52:E52"/>
    <mergeCell ref="D54:E54"/>
    <mergeCell ref="D21:E21"/>
    <mergeCell ref="D9:E9"/>
    <mergeCell ref="D27:E27"/>
    <mergeCell ref="D19:E19"/>
    <mergeCell ref="D17:E17"/>
    <mergeCell ref="D16:E16"/>
    <mergeCell ref="D13:E13"/>
    <mergeCell ref="D18:E18"/>
    <mergeCell ref="A3:G3"/>
    <mergeCell ref="A6:C6"/>
    <mergeCell ref="D6:E6"/>
    <mergeCell ref="D7:E7"/>
    <mergeCell ref="D50:E50"/>
    <mergeCell ref="A45:C45"/>
    <mergeCell ref="D45:E45"/>
    <mergeCell ref="D46:E46"/>
    <mergeCell ref="D48:E48"/>
    <mergeCell ref="D26:E26"/>
    <mergeCell ref="D8:E8"/>
    <mergeCell ref="D24:E24"/>
    <mergeCell ref="D25:E25"/>
    <mergeCell ref="D20:E20"/>
    <mergeCell ref="D23:E23"/>
    <mergeCell ref="D14:E14"/>
    <mergeCell ref="D10:E10"/>
    <mergeCell ref="D12:E12"/>
    <mergeCell ref="D15:E15"/>
    <mergeCell ref="D11:E11"/>
  </mergeCells>
  <printOptions/>
  <pageMargins left="0.7874015748031497" right="0.1968503937007874" top="0.1968503937007874" bottom="0.15748031496062992" header="0.31496062992125984" footer="0.31496062992125984"/>
  <pageSetup horizontalDpi="600" verticalDpi="600" orientation="portrait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9"/>
  <sheetViews>
    <sheetView view="pageBreakPreview" zoomScaleSheetLayoutView="100" zoomScalePageLayoutView="0" workbookViewId="0" topLeftCell="A100">
      <selection activeCell="C111" sqref="C111"/>
    </sheetView>
  </sheetViews>
  <sheetFormatPr defaultColWidth="9.140625" defaultRowHeight="21.75"/>
  <cols>
    <col min="1" max="1" width="4.8515625" style="0" customWidth="1"/>
    <col min="2" max="2" width="5.421875" style="0" customWidth="1"/>
    <col min="3" max="3" width="46.57421875" style="0" customWidth="1"/>
    <col min="4" max="4" width="9.28125" style="0" customWidth="1"/>
    <col min="5" max="5" width="17.7109375" style="0" customWidth="1"/>
    <col min="6" max="6" width="22.140625" style="0" customWidth="1"/>
  </cols>
  <sheetData>
    <row r="1" ht="21.75">
      <c r="F1" s="32" t="s">
        <v>462</v>
      </c>
    </row>
    <row r="2" spans="3:6" ht="26.25">
      <c r="C2" s="43"/>
      <c r="F2" s="32" t="s">
        <v>469</v>
      </c>
    </row>
    <row r="3" spans="1:6" ht="26.25">
      <c r="A3" s="316" t="s">
        <v>91</v>
      </c>
      <c r="B3" s="316"/>
      <c r="C3" s="316"/>
      <c r="D3" s="316"/>
      <c r="E3" s="316"/>
      <c r="F3" s="316"/>
    </row>
    <row r="4" spans="1:3" ht="26.25">
      <c r="A4" t="s">
        <v>86</v>
      </c>
      <c r="C4" s="43"/>
    </row>
    <row r="6" spans="1:6" ht="21.75">
      <c r="A6" s="328" t="s">
        <v>3</v>
      </c>
      <c r="B6" s="323"/>
      <c r="C6" s="318"/>
      <c r="D6" s="44" t="s">
        <v>35</v>
      </c>
      <c r="E6" s="44" t="s">
        <v>87</v>
      </c>
      <c r="F6" s="46" t="s">
        <v>55</v>
      </c>
    </row>
    <row r="7" spans="1:6" ht="21.75">
      <c r="A7" s="54" t="s">
        <v>243</v>
      </c>
      <c r="B7" s="139" t="s">
        <v>441</v>
      </c>
      <c r="C7" s="45"/>
      <c r="D7" s="53">
        <v>11012003</v>
      </c>
      <c r="E7" s="65">
        <v>1071941.67</v>
      </c>
      <c r="F7" s="65"/>
    </row>
    <row r="8" spans="1:6" ht="21.75">
      <c r="A8" s="142"/>
      <c r="B8" s="71" t="s">
        <v>93</v>
      </c>
      <c r="C8" s="48" t="s">
        <v>442</v>
      </c>
      <c r="D8" s="53">
        <v>11012001</v>
      </c>
      <c r="E8" s="50"/>
      <c r="F8" s="50">
        <v>971941.67</v>
      </c>
    </row>
    <row r="9" spans="1:6" ht="21.75">
      <c r="A9" s="142"/>
      <c r="B9" s="71"/>
      <c r="C9" s="48" t="s">
        <v>443</v>
      </c>
      <c r="D9" s="49"/>
      <c r="E9" s="55"/>
      <c r="F9" s="50">
        <v>100000</v>
      </c>
    </row>
    <row r="10" spans="1:6" ht="21.75">
      <c r="A10" s="52"/>
      <c r="B10" s="71"/>
      <c r="C10" s="48"/>
      <c r="D10" s="49"/>
      <c r="E10" s="55"/>
      <c r="F10" s="51"/>
    </row>
    <row r="11" spans="1:6" ht="21.75">
      <c r="A11" s="52"/>
      <c r="B11" s="71"/>
      <c r="C11" s="48"/>
      <c r="D11" s="49"/>
      <c r="E11" s="55"/>
      <c r="F11" s="51"/>
    </row>
    <row r="12" spans="1:6" ht="21.75">
      <c r="A12" s="52"/>
      <c r="B12" s="71"/>
      <c r="C12" s="48"/>
      <c r="D12" s="49"/>
      <c r="E12" s="55"/>
      <c r="F12" s="51"/>
    </row>
    <row r="13" spans="1:6" ht="21.75">
      <c r="A13" s="52"/>
      <c r="B13" s="71"/>
      <c r="C13" s="48"/>
      <c r="D13" s="49"/>
      <c r="E13" s="55"/>
      <c r="F13" s="51"/>
    </row>
    <row r="14" spans="1:6" ht="21.75">
      <c r="A14" s="52"/>
      <c r="B14" s="71"/>
      <c r="C14" s="48"/>
      <c r="D14" s="44"/>
      <c r="E14" s="55"/>
      <c r="F14" s="51"/>
    </row>
    <row r="15" spans="1:6" ht="21.75">
      <c r="A15" s="52"/>
      <c r="B15" s="71"/>
      <c r="C15" s="48"/>
      <c r="D15" s="44"/>
      <c r="E15" s="55"/>
      <c r="F15" s="51"/>
    </row>
    <row r="16" spans="1:6" ht="21.75">
      <c r="A16" s="52"/>
      <c r="B16" s="71"/>
      <c r="C16" s="48"/>
      <c r="D16" s="64"/>
      <c r="E16" s="55"/>
      <c r="F16" s="55"/>
    </row>
    <row r="17" spans="1:6" ht="21.75">
      <c r="A17" s="52"/>
      <c r="B17" s="71"/>
      <c r="C17" s="48"/>
      <c r="D17" s="44"/>
      <c r="E17" s="55"/>
      <c r="F17" s="55"/>
    </row>
    <row r="18" spans="1:6" ht="21.75">
      <c r="A18" s="52"/>
      <c r="B18" s="71"/>
      <c r="C18" s="48"/>
      <c r="D18" s="49"/>
      <c r="E18" s="55"/>
      <c r="F18" s="55"/>
    </row>
    <row r="19" spans="1:6" ht="21.75">
      <c r="A19" s="52"/>
      <c r="B19" s="71"/>
      <c r="C19" s="48"/>
      <c r="D19" s="49"/>
      <c r="E19" s="55"/>
      <c r="F19" s="55"/>
    </row>
    <row r="20" spans="1:6" ht="21.75">
      <c r="A20" s="52"/>
      <c r="B20" s="71"/>
      <c r="C20" s="48"/>
      <c r="D20" s="49"/>
      <c r="E20" s="55"/>
      <c r="F20" s="55"/>
    </row>
    <row r="21" spans="1:6" ht="21.75">
      <c r="A21" s="52"/>
      <c r="B21" s="71"/>
      <c r="C21" s="48"/>
      <c r="D21" s="44"/>
      <c r="E21" s="50">
        <f>E7</f>
        <v>1071941.67</v>
      </c>
      <c r="F21" s="50">
        <f>SUM(F8:F9)</f>
        <v>1071941.67</v>
      </c>
    </row>
    <row r="23" spans="1:2" ht="21.75">
      <c r="A23" s="60" t="s">
        <v>92</v>
      </c>
      <c r="B23" s="60"/>
    </row>
    <row r="24" spans="1:2" ht="21.75">
      <c r="A24" s="60"/>
      <c r="B24" s="60"/>
    </row>
    <row r="27" spans="1:2" ht="21.75">
      <c r="A27" s="63"/>
      <c r="B27" s="63"/>
    </row>
    <row r="33" spans="1:6" ht="21.75">
      <c r="A33" s="265"/>
      <c r="B33" s="265"/>
      <c r="C33" s="265"/>
      <c r="D33" s="265"/>
      <c r="E33" s="265"/>
      <c r="F33" s="265" t="s">
        <v>444</v>
      </c>
    </row>
    <row r="34" spans="1:6" ht="21.75">
      <c r="A34" s="265"/>
      <c r="B34" s="265"/>
      <c r="C34" s="265"/>
      <c r="D34" s="265"/>
      <c r="E34" s="265"/>
      <c r="F34" s="265" t="s">
        <v>445</v>
      </c>
    </row>
    <row r="35" spans="1:6" ht="26.25">
      <c r="A35" s="327" t="s">
        <v>91</v>
      </c>
      <c r="B35" s="327"/>
      <c r="C35" s="327"/>
      <c r="D35" s="327"/>
      <c r="E35" s="327"/>
      <c r="F35" s="327"/>
    </row>
    <row r="36" spans="1:6" ht="26.25">
      <c r="A36" s="265" t="s">
        <v>86</v>
      </c>
      <c r="B36" s="265"/>
      <c r="C36" s="266"/>
      <c r="D36" s="265"/>
      <c r="E36" s="265"/>
      <c r="F36" s="265"/>
    </row>
    <row r="37" spans="1:6" ht="21.75">
      <c r="A37" s="265"/>
      <c r="B37" s="265"/>
      <c r="C37" s="265"/>
      <c r="D37" s="265"/>
      <c r="E37" s="265"/>
      <c r="F37" s="265"/>
    </row>
    <row r="38" spans="1:6" ht="21.75">
      <c r="A38" s="267"/>
      <c r="B38" s="268"/>
      <c r="C38" s="269" t="s">
        <v>3</v>
      </c>
      <c r="D38" s="267" t="s">
        <v>35</v>
      </c>
      <c r="E38" s="267" t="s">
        <v>87</v>
      </c>
      <c r="F38" s="270" t="s">
        <v>55</v>
      </c>
    </row>
    <row r="39" spans="1:6" ht="21.75">
      <c r="A39" s="271" t="s">
        <v>94</v>
      </c>
      <c r="B39" s="272" t="s">
        <v>447</v>
      </c>
      <c r="C39" s="269"/>
      <c r="D39" s="273" t="s">
        <v>29</v>
      </c>
      <c r="E39" s="221">
        <v>1439374.81</v>
      </c>
      <c r="F39" s="274"/>
    </row>
    <row r="40" spans="1:6" ht="21.75">
      <c r="A40" s="275"/>
      <c r="B40" s="276" t="s">
        <v>93</v>
      </c>
      <c r="C40" s="277" t="s">
        <v>446</v>
      </c>
      <c r="D40" s="278">
        <v>110201</v>
      </c>
      <c r="E40" s="221"/>
      <c r="F40" s="221">
        <v>1439374.81</v>
      </c>
    </row>
    <row r="41" spans="1:6" ht="21.75">
      <c r="A41" s="275"/>
      <c r="B41" s="276"/>
      <c r="C41" s="277"/>
      <c r="D41" s="273"/>
      <c r="E41" s="279"/>
      <c r="F41" s="280"/>
    </row>
    <row r="42" spans="1:6" ht="21.75">
      <c r="A42" s="275"/>
      <c r="B42" s="276"/>
      <c r="C42" s="277"/>
      <c r="D42" s="273"/>
      <c r="E42" s="279"/>
      <c r="F42" s="280"/>
    </row>
    <row r="43" spans="1:6" ht="21.75">
      <c r="A43" s="275"/>
      <c r="B43" s="276"/>
      <c r="C43" s="277"/>
      <c r="D43" s="273"/>
      <c r="E43" s="279"/>
      <c r="F43" s="280"/>
    </row>
    <row r="44" spans="1:6" ht="21.75">
      <c r="A44" s="275"/>
      <c r="B44" s="276"/>
      <c r="C44" s="277"/>
      <c r="D44" s="273"/>
      <c r="E44" s="279"/>
      <c r="F44" s="280"/>
    </row>
    <row r="45" spans="1:6" ht="21.75">
      <c r="A45" s="275"/>
      <c r="B45" s="276"/>
      <c r="C45" s="277"/>
      <c r="D45" s="273"/>
      <c r="E45" s="279"/>
      <c r="F45" s="280"/>
    </row>
    <row r="46" spans="1:6" ht="21.75">
      <c r="A46" s="275"/>
      <c r="B46" s="276"/>
      <c r="C46" s="277"/>
      <c r="D46" s="273"/>
      <c r="E46" s="279"/>
      <c r="F46" s="280"/>
    </row>
    <row r="47" spans="1:6" ht="21.75">
      <c r="A47" s="275"/>
      <c r="B47" s="276"/>
      <c r="C47" s="277"/>
      <c r="D47" s="273"/>
      <c r="E47" s="279"/>
      <c r="F47" s="280"/>
    </row>
    <row r="48" spans="1:6" ht="21.75">
      <c r="A48" s="275"/>
      <c r="B48" s="276"/>
      <c r="C48" s="277"/>
      <c r="D48" s="278"/>
      <c r="E48" s="279"/>
      <c r="F48" s="279"/>
    </row>
    <row r="49" spans="1:6" ht="21.75">
      <c r="A49" s="275"/>
      <c r="B49" s="276"/>
      <c r="C49" s="277"/>
      <c r="D49" s="273"/>
      <c r="E49" s="279"/>
      <c r="F49" s="279"/>
    </row>
    <row r="50" spans="1:6" ht="21.75">
      <c r="A50" s="275"/>
      <c r="B50" s="276"/>
      <c r="C50" s="277"/>
      <c r="D50" s="273"/>
      <c r="E50" s="279"/>
      <c r="F50" s="279"/>
    </row>
    <row r="51" spans="1:6" ht="21.75">
      <c r="A51" s="275"/>
      <c r="B51" s="276"/>
      <c r="C51" s="277"/>
      <c r="D51" s="273"/>
      <c r="E51" s="279"/>
      <c r="F51" s="279"/>
    </row>
    <row r="52" spans="1:6" ht="21.75">
      <c r="A52" s="275"/>
      <c r="B52" s="276"/>
      <c r="C52" s="277"/>
      <c r="D52" s="273"/>
      <c r="E52" s="279"/>
      <c r="F52" s="279"/>
    </row>
    <row r="53" spans="1:6" s="62" customFormat="1" ht="21.75">
      <c r="A53" s="275"/>
      <c r="B53" s="276"/>
      <c r="C53" s="277"/>
      <c r="D53" s="267"/>
      <c r="E53" s="221">
        <f>SUM(E39:E52)</f>
        <v>1439374.81</v>
      </c>
      <c r="F53" s="221">
        <f>SUM(F40:F52)</f>
        <v>1439374.81</v>
      </c>
    </row>
    <row r="54" spans="1:6" ht="21.75">
      <c r="A54" s="265"/>
      <c r="B54" s="265"/>
      <c r="C54" s="265"/>
      <c r="D54" s="265"/>
      <c r="E54" s="265"/>
      <c r="F54" s="265"/>
    </row>
    <row r="55" spans="1:6" ht="21.75">
      <c r="A55" s="281" t="s">
        <v>449</v>
      </c>
      <c r="B55" s="281"/>
      <c r="C55" s="265"/>
      <c r="D55" s="265"/>
      <c r="E55" s="265"/>
      <c r="F55" s="265"/>
    </row>
    <row r="56" spans="1:6" ht="21.75">
      <c r="A56" s="265"/>
      <c r="B56" s="265"/>
      <c r="C56" s="265"/>
      <c r="D56" s="265"/>
      <c r="E56" s="265"/>
      <c r="F56" s="265"/>
    </row>
    <row r="57" spans="1:6" ht="21.75">
      <c r="A57" s="265"/>
      <c r="B57" s="265"/>
      <c r="C57" s="265"/>
      <c r="D57" s="265"/>
      <c r="E57" s="265"/>
      <c r="F57" s="265"/>
    </row>
    <row r="58" spans="1:6" ht="21.75">
      <c r="A58" s="265"/>
      <c r="B58" s="265"/>
      <c r="C58" s="265"/>
      <c r="D58" s="265"/>
      <c r="E58" s="265"/>
      <c r="F58" s="265"/>
    </row>
    <row r="59" spans="1:6" ht="21.75">
      <c r="A59" s="282"/>
      <c r="B59" s="282"/>
      <c r="C59" s="265"/>
      <c r="D59" s="265"/>
      <c r="E59" s="265"/>
      <c r="F59" s="265"/>
    </row>
    <row r="60" spans="1:6" ht="21.75">
      <c r="A60" s="265"/>
      <c r="B60" s="265"/>
      <c r="C60" s="265"/>
      <c r="D60" s="265"/>
      <c r="E60" s="265"/>
      <c r="F60" s="265"/>
    </row>
    <row r="61" spans="1:6" ht="21.75">
      <c r="A61" s="265"/>
      <c r="B61" s="265"/>
      <c r="C61" s="265"/>
      <c r="D61" s="265"/>
      <c r="E61" s="265"/>
      <c r="F61" s="265"/>
    </row>
    <row r="62" spans="1:6" ht="21.75">
      <c r="A62" s="265"/>
      <c r="B62" s="265"/>
      <c r="C62" s="265"/>
      <c r="D62" s="265"/>
      <c r="E62" s="265"/>
      <c r="F62" s="265"/>
    </row>
    <row r="63" spans="1:6" ht="21.75">
      <c r="A63" s="265"/>
      <c r="B63" s="265"/>
      <c r="C63" s="265"/>
      <c r="D63" s="265"/>
      <c r="E63" s="265"/>
      <c r="F63" s="265"/>
    </row>
    <row r="64" spans="1:6" ht="21.75">
      <c r="A64" s="265"/>
      <c r="B64" s="265"/>
      <c r="C64" s="265"/>
      <c r="D64" s="265"/>
      <c r="E64" s="265"/>
      <c r="F64" s="265"/>
    </row>
    <row r="67" ht="21.75">
      <c r="F67" s="32" t="s">
        <v>465</v>
      </c>
    </row>
    <row r="68" ht="21.75">
      <c r="F68" s="32" t="s">
        <v>463</v>
      </c>
    </row>
    <row r="69" spans="1:6" ht="26.25">
      <c r="A69" s="316" t="s">
        <v>91</v>
      </c>
      <c r="B69" s="316"/>
      <c r="C69" s="316"/>
      <c r="D69" s="316"/>
      <c r="E69" s="316"/>
      <c r="F69" s="316"/>
    </row>
    <row r="70" spans="1:3" ht="26.25">
      <c r="A70" t="s">
        <v>86</v>
      </c>
      <c r="C70" s="43"/>
    </row>
    <row r="72" spans="1:6" ht="21.75">
      <c r="A72" s="317" t="s">
        <v>3</v>
      </c>
      <c r="B72" s="323"/>
      <c r="C72" s="318"/>
      <c r="D72" s="44" t="s">
        <v>35</v>
      </c>
      <c r="E72" s="44" t="s">
        <v>87</v>
      </c>
      <c r="F72" s="46" t="s">
        <v>55</v>
      </c>
    </row>
    <row r="73" spans="1:6" ht="21.75">
      <c r="A73" s="52" t="s">
        <v>94</v>
      </c>
      <c r="B73" s="48" t="s">
        <v>442</v>
      </c>
      <c r="C73" s="53"/>
      <c r="D73" s="53">
        <v>11012001</v>
      </c>
      <c r="E73" s="50">
        <v>6767446.7</v>
      </c>
      <c r="F73" s="65"/>
    </row>
    <row r="74" spans="1:6" ht="21.75">
      <c r="A74" s="52"/>
      <c r="B74" s="140" t="s">
        <v>250</v>
      </c>
      <c r="C74" s="72" t="s">
        <v>448</v>
      </c>
      <c r="D74" s="141">
        <v>11012003</v>
      </c>
      <c r="E74" s="50"/>
      <c r="F74" s="50">
        <v>6767446.7</v>
      </c>
    </row>
    <row r="75" spans="1:6" ht="21.75">
      <c r="A75" s="52"/>
      <c r="B75" s="71"/>
      <c r="C75" s="48"/>
      <c r="D75" s="53"/>
      <c r="E75" s="55"/>
      <c r="F75" s="51"/>
    </row>
    <row r="76" spans="1:6" ht="21.75">
      <c r="A76" s="52"/>
      <c r="B76" s="71"/>
      <c r="C76" s="48"/>
      <c r="D76" s="49"/>
      <c r="E76" s="55"/>
      <c r="F76" s="51"/>
    </row>
    <row r="77" spans="1:6" ht="21.75">
      <c r="A77" s="52"/>
      <c r="B77" s="71"/>
      <c r="C77" s="48"/>
      <c r="D77" s="49"/>
      <c r="E77" s="55"/>
      <c r="F77" s="51"/>
    </row>
    <row r="78" spans="1:6" ht="21.75">
      <c r="A78" s="52"/>
      <c r="B78" s="71"/>
      <c r="C78" s="48"/>
      <c r="D78" s="49"/>
      <c r="E78" s="55"/>
      <c r="F78" s="51"/>
    </row>
    <row r="79" spans="1:6" ht="21.75">
      <c r="A79" s="52"/>
      <c r="B79" s="71"/>
      <c r="C79" s="48"/>
      <c r="D79" s="49"/>
      <c r="E79" s="55"/>
      <c r="F79" s="51"/>
    </row>
    <row r="80" spans="1:6" ht="21.75">
      <c r="A80" s="52"/>
      <c r="B80" s="71"/>
      <c r="C80" s="48"/>
      <c r="D80" s="49"/>
      <c r="E80" s="55"/>
      <c r="F80" s="51"/>
    </row>
    <row r="81" spans="1:6" ht="21.75">
      <c r="A81" s="52"/>
      <c r="B81" s="71"/>
      <c r="C81" s="48"/>
      <c r="D81" s="49"/>
      <c r="E81" s="55"/>
      <c r="F81" s="51"/>
    </row>
    <row r="82" spans="1:6" ht="21.75">
      <c r="A82" s="52"/>
      <c r="B82" s="71"/>
      <c r="C82" s="48"/>
      <c r="D82" s="53"/>
      <c r="E82" s="55"/>
      <c r="F82" s="55"/>
    </row>
    <row r="83" spans="1:6" ht="21.75">
      <c r="A83" s="52"/>
      <c r="B83" s="71"/>
      <c r="C83" s="48"/>
      <c r="D83" s="49"/>
      <c r="E83" s="55"/>
      <c r="F83" s="55"/>
    </row>
    <row r="84" spans="1:6" ht="21.75">
      <c r="A84" s="52"/>
      <c r="B84" s="71"/>
      <c r="C84" s="48"/>
      <c r="D84" s="49"/>
      <c r="E84" s="55"/>
      <c r="F84" s="55"/>
    </row>
    <row r="85" spans="1:6" ht="21.75">
      <c r="A85" s="52"/>
      <c r="B85" s="71"/>
      <c r="C85" s="48"/>
      <c r="D85" s="49"/>
      <c r="E85" s="55"/>
      <c r="F85" s="55"/>
    </row>
    <row r="86" spans="1:6" ht="21.75">
      <c r="A86" s="52"/>
      <c r="B86" s="71"/>
      <c r="C86" s="48"/>
      <c r="D86" s="49"/>
      <c r="E86" s="55"/>
      <c r="F86" s="55"/>
    </row>
    <row r="87" spans="1:6" ht="21.75">
      <c r="A87" s="52"/>
      <c r="B87" s="71"/>
      <c r="C87" s="48"/>
      <c r="D87" s="44"/>
      <c r="E87" s="50">
        <f>SUM(E73:E86)</f>
        <v>6767446.7</v>
      </c>
      <c r="F87" s="50">
        <f>SUM(F74:F86)</f>
        <v>6767446.7</v>
      </c>
    </row>
    <row r="89" spans="1:2" ht="21.75">
      <c r="A89" s="60" t="s">
        <v>251</v>
      </c>
      <c r="B89" s="60"/>
    </row>
    <row r="94" spans="1:2" ht="21.75">
      <c r="A94" s="63"/>
      <c r="B94" s="63"/>
    </row>
    <row r="100" ht="21.75">
      <c r="F100" s="32" t="s">
        <v>467</v>
      </c>
    </row>
    <row r="101" ht="21.75">
      <c r="F101" s="32" t="s">
        <v>485</v>
      </c>
    </row>
    <row r="102" spans="1:6" ht="26.25">
      <c r="A102" s="316" t="s">
        <v>91</v>
      </c>
      <c r="B102" s="316"/>
      <c r="C102" s="316"/>
      <c r="D102" s="316"/>
      <c r="E102" s="316"/>
      <c r="F102" s="316"/>
    </row>
    <row r="103" spans="1:3" ht="26.25">
      <c r="A103" t="s">
        <v>86</v>
      </c>
      <c r="C103" s="43"/>
    </row>
    <row r="105" spans="1:6" ht="21.75">
      <c r="A105" s="317" t="s">
        <v>3</v>
      </c>
      <c r="B105" s="323"/>
      <c r="C105" s="318"/>
      <c r="D105" s="44" t="s">
        <v>35</v>
      </c>
      <c r="E105" s="44" t="s">
        <v>87</v>
      </c>
      <c r="F105" s="46" t="s">
        <v>55</v>
      </c>
    </row>
    <row r="106" spans="1:6" ht="21.75">
      <c r="A106" s="54" t="s">
        <v>482</v>
      </c>
      <c r="B106" s="139"/>
      <c r="C106" s="45"/>
      <c r="D106" s="53">
        <v>11045000</v>
      </c>
      <c r="E106" s="50">
        <v>100000</v>
      </c>
      <c r="F106" s="65"/>
    </row>
    <row r="107" spans="1:6" ht="21.75">
      <c r="A107" s="52" t="s">
        <v>483</v>
      </c>
      <c r="B107" s="71"/>
      <c r="C107" s="48"/>
      <c r="D107" s="53">
        <v>2140016</v>
      </c>
      <c r="E107" s="50"/>
      <c r="F107" s="50">
        <v>100000</v>
      </c>
    </row>
    <row r="108" spans="1:6" ht="21.75">
      <c r="A108" s="52"/>
      <c r="B108" s="71"/>
      <c r="C108" s="48"/>
      <c r="D108" s="49"/>
      <c r="E108" s="55"/>
      <c r="F108" s="51"/>
    </row>
    <row r="109" spans="1:6" ht="21.75">
      <c r="A109" s="52"/>
      <c r="B109" s="71"/>
      <c r="C109" s="48"/>
      <c r="D109" s="49"/>
      <c r="E109" s="55"/>
      <c r="F109" s="51"/>
    </row>
    <row r="110" spans="1:6" ht="21.75">
      <c r="A110" s="52"/>
      <c r="B110" s="71"/>
      <c r="C110" s="48"/>
      <c r="D110" s="49"/>
      <c r="E110" s="55"/>
      <c r="F110" s="51"/>
    </row>
    <row r="111" spans="1:6" ht="21.75">
      <c r="A111" s="52"/>
      <c r="B111" s="71"/>
      <c r="C111" s="48"/>
      <c r="D111" s="49"/>
      <c r="E111" s="55"/>
      <c r="F111" s="51"/>
    </row>
    <row r="112" spans="1:6" ht="21.75">
      <c r="A112" s="52"/>
      <c r="B112" s="71"/>
      <c r="C112" s="48"/>
      <c r="D112" s="49"/>
      <c r="E112" s="55"/>
      <c r="F112" s="51"/>
    </row>
    <row r="113" spans="1:6" ht="21.75">
      <c r="A113" s="52"/>
      <c r="B113" s="71"/>
      <c r="C113" s="48"/>
      <c r="D113" s="49"/>
      <c r="E113" s="55"/>
      <c r="F113" s="51"/>
    </row>
    <row r="114" spans="1:6" ht="21.75">
      <c r="A114" s="52"/>
      <c r="B114" s="71"/>
      <c r="C114" s="48"/>
      <c r="D114" s="49"/>
      <c r="E114" s="55"/>
      <c r="F114" s="51"/>
    </row>
    <row r="115" spans="1:6" ht="21.75">
      <c r="A115" s="52"/>
      <c r="B115" s="71"/>
      <c r="C115" s="48"/>
      <c r="D115" s="53"/>
      <c r="E115" s="55"/>
      <c r="F115" s="55"/>
    </row>
    <row r="116" spans="1:6" ht="21.75">
      <c r="A116" s="52"/>
      <c r="B116" s="71"/>
      <c r="C116" s="48"/>
      <c r="D116" s="49"/>
      <c r="E116" s="55"/>
      <c r="F116" s="55"/>
    </row>
    <row r="117" spans="1:6" ht="21.75">
      <c r="A117" s="52"/>
      <c r="B117" s="71"/>
      <c r="C117" s="48"/>
      <c r="D117" s="49"/>
      <c r="E117" s="55"/>
      <c r="F117" s="55"/>
    </row>
    <row r="118" spans="1:6" ht="21.75">
      <c r="A118" s="52"/>
      <c r="B118" s="71"/>
      <c r="C118" s="48"/>
      <c r="D118" s="49"/>
      <c r="E118" s="55"/>
      <c r="F118" s="55"/>
    </row>
    <row r="119" spans="1:6" ht="21.75">
      <c r="A119" s="52"/>
      <c r="B119" s="71"/>
      <c r="C119" s="48"/>
      <c r="D119" s="49"/>
      <c r="E119" s="55"/>
      <c r="F119" s="55"/>
    </row>
    <row r="120" spans="1:6" ht="21.75">
      <c r="A120" s="52"/>
      <c r="B120" s="71"/>
      <c r="C120" s="48"/>
      <c r="D120" s="44"/>
      <c r="E120" s="50">
        <f>SUM(E106:E119)</f>
        <v>100000</v>
      </c>
      <c r="F120" s="50">
        <f>SUM(F107:F119)</f>
        <v>100000</v>
      </c>
    </row>
    <row r="122" spans="1:2" ht="21.75">
      <c r="A122" s="60" t="s">
        <v>484</v>
      </c>
      <c r="B122" s="60"/>
    </row>
    <row r="127" spans="1:2" ht="21.75">
      <c r="A127" s="63"/>
      <c r="B127" s="63"/>
    </row>
    <row r="134" ht="21.75">
      <c r="F134" s="32" t="s">
        <v>467</v>
      </c>
    </row>
    <row r="135" ht="21.75">
      <c r="F135" s="32" t="s">
        <v>445</v>
      </c>
    </row>
    <row r="136" spans="1:6" ht="26.25">
      <c r="A136" s="316" t="s">
        <v>91</v>
      </c>
      <c r="B136" s="316"/>
      <c r="C136" s="316"/>
      <c r="D136" s="316"/>
      <c r="E136" s="316"/>
      <c r="F136" s="316"/>
    </row>
    <row r="137" spans="1:3" ht="26.25">
      <c r="A137" t="s">
        <v>86</v>
      </c>
      <c r="C137" s="43"/>
    </row>
    <row r="139" spans="1:6" ht="21.75">
      <c r="A139" s="317" t="s">
        <v>3</v>
      </c>
      <c r="B139" s="323"/>
      <c r="C139" s="318"/>
      <c r="D139" s="44" t="s">
        <v>35</v>
      </c>
      <c r="E139" s="44" t="s">
        <v>87</v>
      </c>
      <c r="F139" s="46" t="s">
        <v>55</v>
      </c>
    </row>
    <row r="140" spans="1:6" ht="21.75">
      <c r="A140" s="54" t="s">
        <v>319</v>
      </c>
      <c r="B140" s="139" t="s">
        <v>331</v>
      </c>
      <c r="C140" s="45"/>
      <c r="D140" s="53">
        <v>11045000</v>
      </c>
      <c r="E140" s="50">
        <v>100000</v>
      </c>
      <c r="F140" s="65"/>
    </row>
    <row r="141" spans="1:6" ht="21.75">
      <c r="A141" s="52" t="s">
        <v>332</v>
      </c>
      <c r="B141" s="71"/>
      <c r="C141" s="48"/>
      <c r="D141" s="53">
        <v>21040016</v>
      </c>
      <c r="E141" s="50"/>
      <c r="F141" s="50">
        <v>100000</v>
      </c>
    </row>
    <row r="142" spans="1:6" ht="21.75">
      <c r="A142" s="52"/>
      <c r="B142" s="71"/>
      <c r="C142" s="48"/>
      <c r="D142" s="49"/>
      <c r="E142" s="55"/>
      <c r="F142" s="51"/>
    </row>
    <row r="143" spans="1:6" ht="21.75">
      <c r="A143" s="52"/>
      <c r="B143" s="71"/>
      <c r="C143" s="48"/>
      <c r="D143" s="49"/>
      <c r="E143" s="55"/>
      <c r="F143" s="51"/>
    </row>
    <row r="144" spans="1:6" ht="21.75">
      <c r="A144" s="52"/>
      <c r="B144" s="71"/>
      <c r="C144" s="48"/>
      <c r="D144" s="49"/>
      <c r="E144" s="55"/>
      <c r="F144" s="51"/>
    </row>
    <row r="145" spans="1:6" ht="21.75">
      <c r="A145" s="52"/>
      <c r="B145" s="71"/>
      <c r="C145" s="48"/>
      <c r="D145" s="49"/>
      <c r="E145" s="55"/>
      <c r="F145" s="51"/>
    </row>
    <row r="146" spans="1:6" ht="21.75">
      <c r="A146" s="52"/>
      <c r="B146" s="71"/>
      <c r="C146" s="48"/>
      <c r="D146" s="49"/>
      <c r="E146" s="55"/>
      <c r="F146" s="51"/>
    </row>
    <row r="147" spans="1:6" ht="21.75">
      <c r="A147" s="52"/>
      <c r="B147" s="71"/>
      <c r="C147" s="48"/>
      <c r="D147" s="49"/>
      <c r="E147" s="55"/>
      <c r="F147" s="51"/>
    </row>
    <row r="148" spans="1:6" ht="21.75">
      <c r="A148" s="52"/>
      <c r="B148" s="71"/>
      <c r="C148" s="48"/>
      <c r="D148" s="49"/>
      <c r="E148" s="55"/>
      <c r="F148" s="51"/>
    </row>
    <row r="149" spans="1:6" ht="21.75">
      <c r="A149" s="52"/>
      <c r="B149" s="71"/>
      <c r="C149" s="48"/>
      <c r="D149" s="49"/>
      <c r="E149" s="55"/>
      <c r="F149" s="55"/>
    </row>
    <row r="150" spans="1:6" ht="21.75">
      <c r="A150" s="52"/>
      <c r="B150" s="71"/>
      <c r="C150" s="48"/>
      <c r="D150" s="49"/>
      <c r="E150" s="55"/>
      <c r="F150" s="55"/>
    </row>
    <row r="151" spans="1:6" ht="21.75">
      <c r="A151" s="52"/>
      <c r="B151" s="71"/>
      <c r="C151" s="48"/>
      <c r="D151" s="49"/>
      <c r="E151" s="55"/>
      <c r="F151" s="55"/>
    </row>
    <row r="152" spans="1:6" ht="21.75">
      <c r="A152" s="52"/>
      <c r="B152" s="71"/>
      <c r="C152" s="48"/>
      <c r="D152" s="44"/>
      <c r="E152" s="50">
        <f>SUM(E140:E151)</f>
        <v>100000</v>
      </c>
      <c r="F152" s="50">
        <f>SUM(F141:F151)</f>
        <v>100000</v>
      </c>
    </row>
    <row r="154" spans="1:2" ht="21.75">
      <c r="A154" s="60" t="s">
        <v>459</v>
      </c>
      <c r="B154" s="60"/>
    </row>
    <row r="159" spans="1:2" ht="21.75">
      <c r="A159" s="63"/>
      <c r="B159" s="63"/>
    </row>
  </sheetData>
  <sheetProtection/>
  <mergeCells count="9">
    <mergeCell ref="A136:F136"/>
    <mergeCell ref="A139:C139"/>
    <mergeCell ref="A105:C105"/>
    <mergeCell ref="A35:F35"/>
    <mergeCell ref="A3:F3"/>
    <mergeCell ref="A6:C6"/>
    <mergeCell ref="A102:F102"/>
    <mergeCell ref="A69:F69"/>
    <mergeCell ref="A72:C7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2019-01-15T01:30:29Z</cp:lastPrinted>
  <dcterms:created xsi:type="dcterms:W3CDTF">2003-11-15T09:12:45Z</dcterms:created>
  <dcterms:modified xsi:type="dcterms:W3CDTF">2019-01-18T04:59:20Z</dcterms:modified>
  <cp:category/>
  <cp:version/>
  <cp:contentType/>
  <cp:contentStatus/>
</cp:coreProperties>
</file>