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ปร.5" sheetId="1" r:id="rId1"/>
    <sheet name="ปร.4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4" i="2"/>
  <c r="H86" s="1"/>
  <c r="F84"/>
  <c r="I84" s="1"/>
  <c r="I83"/>
  <c r="F83"/>
  <c r="I82"/>
  <c r="F82"/>
  <c r="I81"/>
  <c r="F81"/>
  <c r="H79"/>
  <c r="F79"/>
  <c r="I79" s="1"/>
  <c r="H78"/>
  <c r="F78"/>
  <c r="I78" s="1"/>
  <c r="H77"/>
  <c r="F77"/>
  <c r="I77" s="1"/>
  <c r="C47" i="1" s="1"/>
  <c r="E47" s="1"/>
  <c r="E55" s="1"/>
  <c r="H76" i="2"/>
  <c r="F76"/>
  <c r="I76" s="1"/>
  <c r="H75"/>
  <c r="F75"/>
  <c r="I75" s="1"/>
  <c r="I86" s="1"/>
  <c r="I74"/>
  <c r="B56" i="1"/>
  <c r="H65" i="2"/>
  <c r="F65"/>
  <c r="I65" s="1"/>
  <c r="H64"/>
  <c r="F64"/>
  <c r="I64" s="1"/>
  <c r="H63"/>
  <c r="F63"/>
  <c r="I63" s="1"/>
  <c r="H62"/>
  <c r="F62"/>
  <c r="I62" s="1"/>
  <c r="H61"/>
  <c r="F61"/>
  <c r="I61" s="1"/>
  <c r="H60"/>
  <c r="F60"/>
  <c r="I60" s="1"/>
  <c r="H59"/>
  <c r="F59"/>
  <c r="I59" s="1"/>
  <c r="H58"/>
  <c r="F58"/>
  <c r="I58" s="1"/>
  <c r="H55"/>
  <c r="F55"/>
  <c r="I55" s="1"/>
  <c r="H54"/>
  <c r="F54"/>
  <c r="I54" s="1"/>
  <c r="H53"/>
  <c r="F53"/>
  <c r="C12" i="1"/>
  <c r="I53" i="2" l="1"/>
  <c r="I66" s="1"/>
  <c r="H40"/>
  <c r="H42" s="1"/>
  <c r="F40"/>
  <c r="I40" s="1"/>
  <c r="F39"/>
  <c r="I39" s="1"/>
  <c r="F38"/>
  <c r="I38" s="1"/>
  <c r="F37"/>
  <c r="I37" s="1"/>
  <c r="H35"/>
  <c r="F35"/>
  <c r="H34"/>
  <c r="F34"/>
  <c r="H33"/>
  <c r="F33"/>
  <c r="H32"/>
  <c r="F32"/>
  <c r="H31"/>
  <c r="F31"/>
  <c r="H21"/>
  <c r="F21"/>
  <c r="H20"/>
  <c r="F20"/>
  <c r="H19"/>
  <c r="F19"/>
  <c r="H18"/>
  <c r="F18"/>
  <c r="H17"/>
  <c r="F17"/>
  <c r="H16"/>
  <c r="F16"/>
  <c r="H15"/>
  <c r="F15"/>
  <c r="H14"/>
  <c r="F14"/>
  <c r="H11"/>
  <c r="F11"/>
  <c r="H10"/>
  <c r="F10"/>
  <c r="H9"/>
  <c r="F9"/>
  <c r="B21" i="1"/>
  <c r="E12"/>
  <c r="E20" s="1"/>
  <c r="I11" i="2" l="1"/>
  <c r="I15"/>
  <c r="I17"/>
  <c r="I19"/>
  <c r="I21"/>
  <c r="I32"/>
  <c r="I34"/>
  <c r="I10"/>
  <c r="I14"/>
  <c r="I16"/>
  <c r="I18"/>
  <c r="I20"/>
  <c r="I31"/>
  <c r="I33"/>
  <c r="I35"/>
  <c r="I9"/>
  <c r="I22" l="1"/>
  <c r="I30" s="1"/>
  <c r="I42" s="1"/>
  <c r="F22"/>
  <c r="F30"/>
  <c r="F42"/>
  <c r="F66"/>
  <c r="F74"/>
  <c r="F86"/>
  <c r="H22"/>
  <c r="H66"/>
</calcChain>
</file>

<file path=xl/sharedStrings.xml><?xml version="1.0" encoding="utf-8"?>
<sst xmlns="http://schemas.openxmlformats.org/spreadsheetml/2006/main" count="242" uniqueCount="90">
  <si>
    <t>แบบ  ปร.5</t>
  </si>
  <si>
    <t>แบบสรุปประมาณราคาค่าก่อสร้าง</t>
  </si>
  <si>
    <t>ประเภท</t>
  </si>
  <si>
    <t>แบบเลขที่         …………………………………………………………..</t>
  </si>
  <si>
    <t>ประมาณราคาตามแบบ  ปร.4    จำนวน  2  แผ่น</t>
  </si>
  <si>
    <t>ลำดับที่</t>
  </si>
  <si>
    <t>รายการ</t>
  </si>
  <si>
    <t>ค่างานต้นทุน</t>
  </si>
  <si>
    <t xml:space="preserve">FACTOR  F </t>
  </si>
  <si>
    <t>ค่าก่อสร้าง</t>
  </si>
  <si>
    <t>หมายเหตุ</t>
  </si>
  <si>
    <t>งานติดตั้งกล้อง  (CCTV)</t>
  </si>
  <si>
    <t>เงื่อนไขการใช้ตาราง  FACTOR  F</t>
  </si>
  <si>
    <t>เงินล่วงหน้าจ่าย            0  %</t>
  </si>
  <si>
    <t>เงินประกันผลงานหัก      0 %</t>
  </si>
  <si>
    <t>ดอกเบี้ยเงินกู้               7  %</t>
  </si>
  <si>
    <t>ภาษีมูลค่าเพิ่ม              7 %</t>
  </si>
  <si>
    <t>สรุป</t>
  </si>
  <si>
    <t>ราคางบประมาณ</t>
  </si>
  <si>
    <t>ตัวอักษร</t>
  </si>
  <si>
    <t xml:space="preserve">ขนาด/เนื้อที่/ความยาว      </t>
  </si>
  <si>
    <t>(ลงชื่อ).......................................................................ผู้ประมาณราคา/ตรวจ</t>
  </si>
  <si>
    <t>(ลงชื่อ).......................................................................เห็นชอบ</t>
  </si>
  <si>
    <t>ปร.4</t>
  </si>
  <si>
    <t>แผ่นที่  1</t>
  </si>
  <si>
    <t>ที่</t>
  </si>
  <si>
    <t>จำนวน</t>
  </si>
  <si>
    <t>หน่วย</t>
  </si>
  <si>
    <t xml:space="preserve">                         ค่าวัสดุสิ่งของ</t>
  </si>
  <si>
    <t xml:space="preserve">                ค่าแรงงาน</t>
  </si>
  <si>
    <t>ยอดรวมค่า</t>
  </si>
  <si>
    <t xml:space="preserve">  ราคาต่อหน่วย</t>
  </si>
  <si>
    <t>จำนวนเงิน</t>
  </si>
  <si>
    <t>ราคาต่อหน่วย</t>
  </si>
  <si>
    <t>วัสดุและแรงงาน</t>
  </si>
  <si>
    <t>อุปกรณ์กล้อง  CCTV</t>
  </si>
  <si>
    <t>เครื่องบันทึกภาพแบบดิจิตอล  (Digital video recorder)</t>
  </si>
  <si>
    <t>ชุด</t>
  </si>
  <si>
    <t>Software Management</t>
  </si>
  <si>
    <t>ระบบ</t>
  </si>
  <si>
    <t>กล้องโทรทัศน์วงจรปิด ชนิด IP/Network Camera ความ</t>
  </si>
  <si>
    <t>ละเอียด 2 ล้านพิเซลมีแผ่นรับภาพสีแบบ CMOS ขนาดไม่น้อย</t>
  </si>
  <si>
    <t>กว่า  1/3 "</t>
  </si>
  <si>
    <t>เลนล์ (Lens) Auto IRIS Vari-Focal</t>
  </si>
  <si>
    <t>ชุดอุปกรณ์ยึดขากล้อง</t>
  </si>
  <si>
    <t>ชุดหุ้มกล้อง (Housing)</t>
  </si>
  <si>
    <t>เครื่องควบคุมและสำรองไฟฟ้า  ขนาด 1 KV.</t>
  </si>
  <si>
    <t>เครื่อง</t>
  </si>
  <si>
    <t>เครื่องควบคุมและสำรองไฟฟ้า  ขนาด 850 AV.</t>
  </si>
  <si>
    <t>เครื่องคอมพิวเตอร์(แบบตั้งโต๊ะ)</t>
  </si>
  <si>
    <t>ทีวี  LED  ขนาด  32"</t>
  </si>
  <si>
    <t>ตู้ควบคุมใส่อุปกรณ์(19"RACE STANDARD) พร้อมอุปกรณ์</t>
  </si>
  <si>
    <t>ตู้</t>
  </si>
  <si>
    <t>หม้อแปลงไฟฟ้า  ขนาด  12 V  DC.</t>
  </si>
  <si>
    <t>ตัว</t>
  </si>
  <si>
    <t>ระบบป้องกันไฟฟ้ากระชากและฟ้าผ่า (Surge Protection)</t>
  </si>
  <si>
    <t>เครื่องแปลงสัญญาณภาพส่งผ่านสายใยแก้วนำแสง</t>
  </si>
  <si>
    <t>เครื่องแปลงสัญญาณภาพรับผ่านสายใยแก้วนำแสง</t>
  </si>
  <si>
    <t>สายนำสัญญาณโครงข่ายใยแก้วนำแสง 12 Core แบบภายนอก</t>
  </si>
  <si>
    <t>เมตร</t>
  </si>
  <si>
    <t>อาคาร</t>
  </si>
  <si>
    <t>ยอดยกไป</t>
  </si>
  <si>
    <t>แผ่นที่  2</t>
  </si>
  <si>
    <t>ยอดยกมา</t>
  </si>
  <si>
    <t>แผงจ่ายไฟฟ้า แบบป้องกันการลัดวงจร</t>
  </si>
  <si>
    <t>สายนำสัญญาณภาพชนิดภายนอกอาคาร</t>
  </si>
  <si>
    <t>วัสดุและอุปกรณ์สิ้นเปลือง</t>
  </si>
  <si>
    <t>เหมา</t>
  </si>
  <si>
    <t>ค่าแรงงานติดตั้งและค่าใช้จ่ายในการดำเนินงาน</t>
  </si>
  <si>
    <t>รวมค่าใช้จ่ายทั้งสิ้น</t>
  </si>
  <si>
    <t>ส่วนราชการ  องค์การบริหารส่วนตำบลทุ่งโพ  อำเภอหนองฉาง จังหวัดอุทัยธานี</t>
  </si>
  <si>
    <t xml:space="preserve">โครงการป้องกันและแก้ไขปัญหายาเสพติด  กิจกรรมติดตั้งกล้องโทรทัศน์วงจรปิด (CCTV) </t>
  </si>
  <si>
    <t xml:space="preserve">เจ้าของ   </t>
  </si>
  <si>
    <t xml:space="preserve">องค์การบริหารส่วนตำบลทุ่งโพ </t>
  </si>
  <si>
    <t>สถานที่ก่อสร้าง หมูที่  10 บ้านเกาะตาซ้ง ตำบลทุ่งโพ  อำเภอหนองฉาง   จังหวัดอุทัยธานี</t>
  </si>
  <si>
    <t>ประมาณราคาเมื่อ 18 เดือน  กรกฏาคม  2557</t>
  </si>
  <si>
    <t>(ลงชื่อ)......................................................................อนุมัติ</t>
  </si>
  <si>
    <t xml:space="preserve">ประมาณการ โครงการป้องกันและแก้ไขปัญหายาเสพติด  กิจกรรมติดตั้งกล้องโทรทัศน์วงจรปิด (CCTV)  </t>
  </si>
  <si>
    <t xml:space="preserve">กิจกรรมการป้องกันและเฝ้าระวังโดยการติดตั้งกล้องวงจรปิด  (CCTV)    </t>
  </si>
  <si>
    <t xml:space="preserve">สถานที่ติดตั้ง  หมู่ที่  10 บ้านเกาะตาซ้ง ตำบลทุ่งโพ  อำเภอหนองฉาง  จังหวัดอุทัยธานี     </t>
  </si>
  <si>
    <t>หน่วยงาน   ส่วนโยธา  องค์การบริหารส่วนตำบลทุ่งโพ   ประมาณการ 18  เดือน  กรกฏาคม  พ.ศ.  2557</t>
  </si>
  <si>
    <t>( นายมานะ  สงวนเครือ )</t>
  </si>
  <si>
    <t>หัวหน้าส่วนโยธา อบต.ทุ่งโพ</t>
  </si>
  <si>
    <t>(  นางสาวทยากร  ทองคำดี )</t>
  </si>
  <si>
    <t>ปลัดองค์การบริหารส่วนตำบลทุ่งโพ</t>
  </si>
  <si>
    <t>(  นายสุรชัย  สารสุวรรณ์ )</t>
  </si>
  <si>
    <t>นายกองค์การบริหารส่วนตำบลทุ่งโพ</t>
  </si>
  <si>
    <t xml:space="preserve">สถานที่ติดตั้ง  หมู่ที่  8   บ้านทุ่งโพ ตำบลทุ่งโพ  อำเภอหนองฉาง  จังหวัดอุทัยธานี     </t>
  </si>
  <si>
    <t xml:space="preserve">สถานที่ติดตั้ง  หมู่ที่  8 บ้านทุ่งโพ ตำบลทุ่งโพ  อำเภอหนองฉาง  จังหวัดอุทัยธานี     </t>
  </si>
  <si>
    <t>สถานที่ก่อสร้าง หมูที่  1    บ้านดงตะเคียน ตำบลทุ่งโพ  อำเภอหนองฉาง   จังหวัดอุทัยธานี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</si>
</sst>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Arial"/>
      <family val="2"/>
    </font>
    <font>
      <b/>
      <u/>
      <sz val="14"/>
      <name val="TH SarabunPSK"/>
      <family val="2"/>
    </font>
    <font>
      <b/>
      <sz val="14"/>
      <color indexed="10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0">
    <xf numFmtId="0" fontId="0" fillId="0" borderId="0" xfId="0"/>
    <xf numFmtId="0" fontId="2" fillId="0" borderId="0" xfId="0" applyFont="1"/>
    <xf numFmtId="0" fontId="5" fillId="0" borderId="0" xfId="2" applyFont="1" applyAlignment="1"/>
    <xf numFmtId="0" fontId="5" fillId="0" borderId="0" xfId="2" applyFont="1"/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5" fillId="0" borderId="2" xfId="2" applyFont="1" applyBorder="1" applyAlignment="1">
      <alignment horizontal="center"/>
    </xf>
    <xf numFmtId="0" fontId="5" fillId="0" borderId="2" xfId="2" applyFont="1" applyBorder="1"/>
    <xf numFmtId="4" fontId="5" fillId="0" borderId="3" xfId="0" applyNumberFormat="1" applyFont="1" applyBorder="1"/>
    <xf numFmtId="43" fontId="5" fillId="0" borderId="4" xfId="1" applyNumberFormat="1" applyFont="1" applyBorder="1" applyAlignment="1">
      <alignment horizontal="right"/>
    </xf>
    <xf numFmtId="0" fontId="5" fillId="0" borderId="4" xfId="2" applyFont="1" applyBorder="1" applyAlignment="1">
      <alignment horizontal="center"/>
    </xf>
    <xf numFmtId="4" fontId="5" fillId="0" borderId="4" xfId="0" applyNumberFormat="1" applyFont="1" applyBorder="1"/>
    <xf numFmtId="4" fontId="5" fillId="0" borderId="2" xfId="2" applyNumberFormat="1" applyFont="1" applyBorder="1"/>
    <xf numFmtId="0" fontId="5" fillId="0" borderId="3" xfId="2" applyFont="1" applyBorder="1" applyAlignment="1">
      <alignment horizontal="center"/>
    </xf>
    <xf numFmtId="0" fontId="5" fillId="0" borderId="4" xfId="2" applyFont="1" applyBorder="1"/>
    <xf numFmtId="43" fontId="5" fillId="0" borderId="3" xfId="1" applyFont="1" applyBorder="1" applyAlignment="1">
      <alignment horizontal="right"/>
    </xf>
    <xf numFmtId="0" fontId="5" fillId="0" borderId="3" xfId="2" applyFont="1" applyBorder="1"/>
    <xf numFmtId="0" fontId="2" fillId="0" borderId="2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43" fontId="5" fillId="0" borderId="6" xfId="1" applyFont="1" applyBorder="1" applyAlignment="1">
      <alignment horizontal="right"/>
    </xf>
    <xf numFmtId="0" fontId="5" fillId="0" borderId="7" xfId="2" applyFont="1" applyBorder="1"/>
    <xf numFmtId="0" fontId="2" fillId="0" borderId="7" xfId="2" applyFont="1" applyBorder="1"/>
    <xf numFmtId="0" fontId="5" fillId="0" borderId="8" xfId="2" applyFont="1" applyBorder="1"/>
    <xf numFmtId="43" fontId="6" fillId="0" borderId="9" xfId="1" applyFont="1" applyBorder="1" applyAlignment="1">
      <alignment horizontal="right"/>
    </xf>
    <xf numFmtId="0" fontId="5" fillId="0" borderId="10" xfId="2" applyFont="1" applyBorder="1"/>
    <xf numFmtId="0" fontId="5" fillId="0" borderId="0" xfId="0" applyFont="1" applyAlignme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4" xfId="0" applyFont="1" applyBorder="1"/>
    <xf numFmtId="43" fontId="5" fillId="0" borderId="14" xfId="1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0" borderId="5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43" fontId="5" fillId="0" borderId="13" xfId="1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3" fontId="5" fillId="0" borderId="18" xfId="1" applyFont="1" applyBorder="1"/>
    <xf numFmtId="4" fontId="5" fillId="0" borderId="13" xfId="0" applyNumberFormat="1" applyFont="1" applyBorder="1"/>
    <xf numFmtId="43" fontId="5" fillId="0" borderId="13" xfId="1" applyFont="1" applyBorder="1"/>
    <xf numFmtId="4" fontId="5" fillId="0" borderId="18" xfId="0" applyNumberFormat="1" applyFont="1" applyBorder="1"/>
    <xf numFmtId="0" fontId="5" fillId="0" borderId="18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 applyAlignment="1">
      <alignment horizontal="center"/>
    </xf>
    <xf numFmtId="43" fontId="5" fillId="0" borderId="19" xfId="1" applyFont="1" applyBorder="1"/>
    <xf numFmtId="43" fontId="5" fillId="0" borderId="4" xfId="1" applyFont="1" applyBorder="1"/>
    <xf numFmtId="43" fontId="5" fillId="0" borderId="2" xfId="1" applyFont="1" applyBorder="1"/>
    <xf numFmtId="0" fontId="5" fillId="0" borderId="4" xfId="0" applyFont="1" applyBorder="1" applyAlignment="1"/>
    <xf numFmtId="43" fontId="5" fillId="0" borderId="4" xfId="1" applyNumberFormat="1" applyFont="1" applyBorder="1" applyAlignment="1">
      <alignment horizontal="center"/>
    </xf>
    <xf numFmtId="187" fontId="5" fillId="0" borderId="4" xfId="1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43" fontId="5" fillId="0" borderId="3" xfId="1" applyFont="1" applyBorder="1"/>
    <xf numFmtId="43" fontId="5" fillId="0" borderId="20" xfId="1" applyFont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3" fontId="5" fillId="2" borderId="1" xfId="1" applyFont="1" applyFill="1" applyBorder="1"/>
    <xf numFmtId="43" fontId="6" fillId="2" borderId="1" xfId="0" applyNumberFormat="1" applyFont="1" applyFill="1" applyBorder="1"/>
    <xf numFmtId="4" fontId="9" fillId="2" borderId="1" xfId="0" applyNumberFormat="1" applyFont="1" applyFill="1" applyBorder="1"/>
    <xf numFmtId="43" fontId="6" fillId="2" borderId="1" xfId="1" applyFont="1" applyFill="1" applyBorder="1"/>
    <xf numFmtId="4" fontId="6" fillId="2" borderId="1" xfId="0" applyNumberFormat="1" applyFont="1" applyFill="1" applyBorder="1"/>
    <xf numFmtId="0" fontId="5" fillId="0" borderId="17" xfId="0" applyFont="1" applyBorder="1" applyAlignment="1">
      <alignment horizontal="center"/>
    </xf>
    <xf numFmtId="43" fontId="6" fillId="0" borderId="18" xfId="0" applyNumberFormat="1" applyFont="1" applyBorder="1"/>
    <xf numFmtId="43" fontId="6" fillId="0" borderId="18" xfId="1" applyFont="1" applyBorder="1"/>
    <xf numFmtId="4" fontId="6" fillId="0" borderId="18" xfId="0" applyNumberFormat="1" applyFont="1" applyBorder="1"/>
    <xf numFmtId="0" fontId="5" fillId="0" borderId="6" xfId="0" applyFont="1" applyBorder="1" applyAlignment="1">
      <alignment horizontal="center"/>
    </xf>
    <xf numFmtId="0" fontId="10" fillId="0" borderId="0" xfId="0" applyFont="1"/>
    <xf numFmtId="43" fontId="11" fillId="0" borderId="1" xfId="0" applyNumberFormat="1" applyFont="1" applyBorder="1"/>
    <xf numFmtId="43" fontId="11" fillId="0" borderId="1" xfId="1" applyFont="1" applyBorder="1"/>
    <xf numFmtId="187" fontId="5" fillId="0" borderId="4" xfId="1" applyNumberFormat="1" applyFont="1" applyBorder="1" applyAlignment="1">
      <alignment horizontal="center" vertical="center"/>
    </xf>
    <xf numFmtId="0" fontId="5" fillId="0" borderId="7" xfId="2" applyFont="1" applyBorder="1" applyAlignment="1">
      <alignment horizontal="left"/>
    </xf>
    <xf numFmtId="0" fontId="5" fillId="0" borderId="11" xfId="2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54" workbookViewId="0">
      <selection activeCell="A36" sqref="A36:F69"/>
    </sheetView>
  </sheetViews>
  <sheetFormatPr defaultRowHeight="14.25"/>
  <cols>
    <col min="2" max="2" width="17.625" customWidth="1"/>
    <col min="5" max="5" width="21.5" customWidth="1"/>
  </cols>
  <sheetData>
    <row r="1" spans="1:6" ht="24">
      <c r="A1" s="1"/>
      <c r="B1" s="1"/>
      <c r="C1" s="1"/>
      <c r="D1" s="1"/>
      <c r="E1" s="1"/>
      <c r="F1" s="1" t="s">
        <v>0</v>
      </c>
    </row>
    <row r="2" spans="1:6" ht="24">
      <c r="A2" s="87" t="s">
        <v>1</v>
      </c>
      <c r="B2" s="87"/>
      <c r="C2" s="87"/>
      <c r="D2" s="87"/>
      <c r="E2" s="87"/>
    </row>
    <row r="3" spans="1:6" ht="21.75">
      <c r="A3" s="2" t="s">
        <v>70</v>
      </c>
      <c r="B3" s="2"/>
      <c r="C3" s="2"/>
      <c r="D3" s="2"/>
    </row>
    <row r="4" spans="1:6" ht="21.75">
      <c r="A4" s="3" t="s">
        <v>2</v>
      </c>
      <c r="B4" s="3" t="s">
        <v>71</v>
      </c>
      <c r="C4" s="3"/>
      <c r="D4" s="3"/>
    </row>
    <row r="5" spans="1:6" ht="21.75">
      <c r="A5" s="2" t="s">
        <v>72</v>
      </c>
      <c r="B5" s="2" t="s">
        <v>73</v>
      </c>
      <c r="C5" s="3"/>
      <c r="D5" s="3"/>
    </row>
    <row r="6" spans="1:6" ht="21.75">
      <c r="A6" s="2" t="s">
        <v>74</v>
      </c>
      <c r="B6" s="2"/>
      <c r="C6" s="2"/>
      <c r="D6" s="2"/>
    </row>
    <row r="7" spans="1:6" ht="21.75">
      <c r="A7" s="88" t="s">
        <v>3</v>
      </c>
      <c r="B7" s="88"/>
      <c r="C7" s="88"/>
      <c r="D7" s="88"/>
    </row>
    <row r="8" spans="1:6" ht="21.75">
      <c r="A8" s="88" t="s">
        <v>4</v>
      </c>
      <c r="B8" s="88"/>
      <c r="C8" s="88"/>
      <c r="D8" s="3"/>
    </row>
    <row r="9" spans="1:6" ht="21.75">
      <c r="A9" s="3" t="s">
        <v>75</v>
      </c>
      <c r="B9" s="3"/>
      <c r="C9" s="3"/>
      <c r="D9" s="3"/>
    </row>
    <row r="10" spans="1:6" ht="21.75">
      <c r="A10" s="3"/>
      <c r="B10" s="3"/>
      <c r="C10" s="3"/>
      <c r="D10" s="3"/>
    </row>
    <row r="11" spans="1:6" ht="21.75">
      <c r="A11" s="4" t="s">
        <v>5</v>
      </c>
      <c r="B11" s="4" t="s">
        <v>6</v>
      </c>
      <c r="C11" s="4" t="s">
        <v>7</v>
      </c>
      <c r="D11" s="5" t="s">
        <v>8</v>
      </c>
      <c r="E11" s="4" t="s">
        <v>9</v>
      </c>
      <c r="F11" s="4" t="s">
        <v>10</v>
      </c>
    </row>
    <row r="12" spans="1:6" ht="21.75">
      <c r="A12" s="6">
        <v>1</v>
      </c>
      <c r="B12" s="7" t="s">
        <v>11</v>
      </c>
      <c r="C12" s="8">
        <f>ปร.4!I42</f>
        <v>933150</v>
      </c>
      <c r="D12" s="7">
        <v>0</v>
      </c>
      <c r="E12" s="9">
        <f>SUM(C12)</f>
        <v>933150</v>
      </c>
      <c r="F12" s="7"/>
    </row>
    <row r="13" spans="1:6" ht="21.75">
      <c r="A13" s="10"/>
      <c r="B13" s="7"/>
      <c r="C13" s="11"/>
      <c r="D13" s="7"/>
      <c r="E13" s="9"/>
      <c r="F13" s="7"/>
    </row>
    <row r="14" spans="1:6" ht="21.75">
      <c r="A14" s="13"/>
      <c r="B14" s="16"/>
      <c r="C14" s="15"/>
      <c r="D14" s="7"/>
      <c r="E14" s="12"/>
      <c r="F14" s="7"/>
    </row>
    <row r="15" spans="1:6" ht="24">
      <c r="A15" s="10"/>
      <c r="B15" s="16" t="s">
        <v>12</v>
      </c>
      <c r="C15" s="15"/>
      <c r="D15" s="7"/>
      <c r="E15" s="17"/>
      <c r="F15" s="16"/>
    </row>
    <row r="16" spans="1:6" ht="24">
      <c r="A16" s="10"/>
      <c r="B16" s="14" t="s">
        <v>13</v>
      </c>
      <c r="C16" s="15"/>
      <c r="D16" s="7"/>
      <c r="E16" s="17"/>
      <c r="F16" s="14"/>
    </row>
    <row r="17" spans="1:6" ht="24">
      <c r="A17" s="10"/>
      <c r="B17" s="14" t="s">
        <v>14</v>
      </c>
      <c r="C17" s="15"/>
      <c r="D17" s="7"/>
      <c r="E17" s="17"/>
      <c r="F17" s="14"/>
    </row>
    <row r="18" spans="1:6" ht="24">
      <c r="A18" s="10"/>
      <c r="B18" s="14" t="s">
        <v>15</v>
      </c>
      <c r="C18" s="15"/>
      <c r="D18" s="7"/>
      <c r="E18" s="17"/>
      <c r="F18" s="14"/>
    </row>
    <row r="19" spans="1:6" ht="24">
      <c r="A19" s="18"/>
      <c r="B19" s="19" t="s">
        <v>16</v>
      </c>
      <c r="C19" s="20"/>
      <c r="D19" s="21"/>
      <c r="E19" s="22"/>
      <c r="F19" s="19"/>
    </row>
    <row r="20" spans="1:6" ht="21.75">
      <c r="A20" s="4" t="s">
        <v>17</v>
      </c>
      <c r="B20" s="23" t="s">
        <v>18</v>
      </c>
      <c r="C20" s="24"/>
      <c r="D20" s="25"/>
      <c r="E20" s="82">
        <f>SUM(E12:E19)</f>
        <v>933150</v>
      </c>
    </row>
    <row r="21" spans="1:6" ht="21.75">
      <c r="A21" s="21" t="s">
        <v>19</v>
      </c>
      <c r="B21" s="85" t="str">
        <f>BAHTTEXT(E21)</f>
        <v>เก้าแสนสามหมื่นสามพันบาทถ้วน</v>
      </c>
      <c r="C21" s="86"/>
      <c r="D21" s="25"/>
      <c r="E21" s="83">
        <v>933000</v>
      </c>
    </row>
    <row r="22" spans="1:6" ht="21.75">
      <c r="A22" s="3" t="s">
        <v>20</v>
      </c>
      <c r="B22" s="3"/>
      <c r="C22" s="3"/>
      <c r="D22" s="3"/>
    </row>
    <row r="23" spans="1:6" ht="12.75" customHeight="1">
      <c r="A23" s="2"/>
      <c r="B23" s="2"/>
      <c r="C23" s="2"/>
      <c r="D23" s="2"/>
    </row>
    <row r="24" spans="1:6" ht="21.75">
      <c r="A24" s="26" t="s">
        <v>21</v>
      </c>
      <c r="B24" s="26"/>
      <c r="C24" s="26"/>
      <c r="D24" s="26"/>
    </row>
    <row r="25" spans="1:6" ht="21.75">
      <c r="A25" s="89" t="s">
        <v>81</v>
      </c>
      <c r="B25" s="89"/>
      <c r="C25" s="89"/>
      <c r="D25" s="2"/>
    </row>
    <row r="26" spans="1:6" ht="21.75">
      <c r="A26" s="89" t="s">
        <v>82</v>
      </c>
      <c r="B26" s="89"/>
      <c r="C26" s="89"/>
      <c r="D26" s="2"/>
    </row>
    <row r="27" spans="1:6" ht="14.25" customHeight="1">
      <c r="A27" s="3"/>
      <c r="B27" s="3"/>
      <c r="C27" s="3"/>
      <c r="D27" s="3"/>
    </row>
    <row r="28" spans="1:6" ht="21.75">
      <c r="A28" s="26" t="s">
        <v>22</v>
      </c>
      <c r="B28" s="26"/>
      <c r="C28" s="26"/>
      <c r="D28" s="3"/>
    </row>
    <row r="29" spans="1:6" ht="21.75">
      <c r="A29" s="89" t="s">
        <v>83</v>
      </c>
      <c r="B29" s="89"/>
      <c r="C29" s="89"/>
      <c r="D29" s="2"/>
    </row>
    <row r="30" spans="1:6" ht="21.75">
      <c r="A30" s="89" t="s">
        <v>84</v>
      </c>
      <c r="B30" s="89"/>
      <c r="C30" s="89"/>
      <c r="D30" s="2"/>
    </row>
    <row r="31" spans="1:6" ht="18">
      <c r="A31" s="27"/>
      <c r="B31" s="27"/>
      <c r="C31" s="27"/>
      <c r="D31" s="27"/>
      <c r="E31" s="27"/>
    </row>
    <row r="32" spans="1:6" ht="21.75">
      <c r="A32" s="26" t="s">
        <v>76</v>
      </c>
      <c r="B32" s="26"/>
      <c r="C32" s="26"/>
    </row>
    <row r="33" spans="1:6" ht="21.75">
      <c r="A33" s="89" t="s">
        <v>85</v>
      </c>
      <c r="B33" s="89"/>
      <c r="C33" s="89"/>
    </row>
    <row r="34" spans="1:6" ht="21.75">
      <c r="A34" s="89" t="s">
        <v>86</v>
      </c>
      <c r="B34" s="89"/>
      <c r="C34" s="89"/>
    </row>
    <row r="36" spans="1:6" ht="24">
      <c r="A36" s="1"/>
      <c r="B36" s="1"/>
      <c r="C36" s="1"/>
      <c r="D36" s="1"/>
      <c r="E36" s="1"/>
      <c r="F36" s="1" t="s">
        <v>0</v>
      </c>
    </row>
    <row r="37" spans="1:6" ht="24">
      <c r="A37" s="87" t="s">
        <v>1</v>
      </c>
      <c r="B37" s="87"/>
      <c r="C37" s="87"/>
      <c r="D37" s="87"/>
      <c r="E37" s="87"/>
    </row>
    <row r="38" spans="1:6" ht="21.75">
      <c r="A38" s="2" t="s">
        <v>70</v>
      </c>
      <c r="B38" s="2"/>
      <c r="C38" s="2"/>
      <c r="D38" s="2"/>
    </row>
    <row r="39" spans="1:6" ht="21.75">
      <c r="A39" s="3" t="s">
        <v>2</v>
      </c>
      <c r="B39" s="3" t="s">
        <v>71</v>
      </c>
      <c r="C39" s="3"/>
      <c r="D39" s="3"/>
    </row>
    <row r="40" spans="1:6" ht="21.75">
      <c r="A40" s="2" t="s">
        <v>72</v>
      </c>
      <c r="B40" s="2" t="s">
        <v>73</v>
      </c>
      <c r="C40" s="3"/>
      <c r="D40" s="3"/>
    </row>
    <row r="41" spans="1:6" ht="21.75">
      <c r="A41" s="2" t="s">
        <v>89</v>
      </c>
      <c r="B41" s="2"/>
      <c r="C41" s="2"/>
      <c r="D41" s="2"/>
    </row>
    <row r="42" spans="1:6" ht="21.75">
      <c r="A42" s="88" t="s">
        <v>3</v>
      </c>
      <c r="B42" s="88"/>
      <c r="C42" s="88"/>
      <c r="D42" s="88"/>
    </row>
    <row r="43" spans="1:6" ht="21.75">
      <c r="A43" s="88" t="s">
        <v>4</v>
      </c>
      <c r="B43" s="88"/>
      <c r="C43" s="88"/>
      <c r="D43" s="3"/>
    </row>
    <row r="44" spans="1:6" ht="21.75">
      <c r="A44" s="3" t="s">
        <v>75</v>
      </c>
      <c r="B44" s="3"/>
      <c r="C44" s="3"/>
      <c r="D44" s="3"/>
    </row>
    <row r="45" spans="1:6" ht="21.75">
      <c r="A45" s="3"/>
      <c r="B45" s="3"/>
      <c r="C45" s="3"/>
      <c r="D45" s="3"/>
    </row>
    <row r="46" spans="1:6" ht="21.75">
      <c r="A46" s="4" t="s">
        <v>5</v>
      </c>
      <c r="B46" s="4" t="s">
        <v>6</v>
      </c>
      <c r="C46" s="4" t="s">
        <v>7</v>
      </c>
      <c r="D46" s="5" t="s">
        <v>8</v>
      </c>
      <c r="E46" s="4" t="s">
        <v>9</v>
      </c>
      <c r="F46" s="4" t="s">
        <v>10</v>
      </c>
    </row>
    <row r="47" spans="1:6" ht="21.75">
      <c r="A47" s="6">
        <v>1</v>
      </c>
      <c r="B47" s="7" t="s">
        <v>11</v>
      </c>
      <c r="C47" s="8">
        <f>ปร.4!I77</f>
        <v>18000</v>
      </c>
      <c r="D47" s="7">
        <v>0</v>
      </c>
      <c r="E47" s="9">
        <f>SUM(C47)</f>
        <v>18000</v>
      </c>
      <c r="F47" s="7"/>
    </row>
    <row r="48" spans="1:6" ht="21.75">
      <c r="A48" s="10"/>
      <c r="B48" s="7"/>
      <c r="C48" s="11"/>
      <c r="D48" s="7"/>
      <c r="E48" s="9"/>
      <c r="F48" s="7"/>
    </row>
    <row r="49" spans="1:6" ht="21.75">
      <c r="A49" s="13"/>
      <c r="B49" s="16"/>
      <c r="C49" s="15"/>
      <c r="D49" s="7"/>
      <c r="E49" s="12"/>
      <c r="F49" s="7"/>
    </row>
    <row r="50" spans="1:6" ht="24">
      <c r="A50" s="10"/>
      <c r="B50" s="16" t="s">
        <v>12</v>
      </c>
      <c r="C50" s="15"/>
      <c r="D50" s="7"/>
      <c r="E50" s="17"/>
      <c r="F50" s="16"/>
    </row>
    <row r="51" spans="1:6" ht="24">
      <c r="A51" s="10"/>
      <c r="B51" s="14" t="s">
        <v>13</v>
      </c>
      <c r="C51" s="15"/>
      <c r="D51" s="7"/>
      <c r="E51" s="17"/>
      <c r="F51" s="14"/>
    </row>
    <row r="52" spans="1:6" ht="24">
      <c r="A52" s="10"/>
      <c r="B52" s="14" t="s">
        <v>14</v>
      </c>
      <c r="C52" s="15"/>
      <c r="D52" s="7"/>
      <c r="E52" s="17"/>
      <c r="F52" s="14"/>
    </row>
    <row r="53" spans="1:6" ht="24">
      <c r="A53" s="10"/>
      <c r="B53" s="14" t="s">
        <v>15</v>
      </c>
      <c r="C53" s="15"/>
      <c r="D53" s="7"/>
      <c r="E53" s="17"/>
      <c r="F53" s="14"/>
    </row>
    <row r="54" spans="1:6" ht="24">
      <c r="A54" s="18"/>
      <c r="B54" s="19" t="s">
        <v>16</v>
      </c>
      <c r="C54" s="20"/>
      <c r="D54" s="21"/>
      <c r="E54" s="22"/>
      <c r="F54" s="19"/>
    </row>
    <row r="55" spans="1:6" ht="21.75">
      <c r="A55" s="4" t="s">
        <v>17</v>
      </c>
      <c r="B55" s="23" t="s">
        <v>18</v>
      </c>
      <c r="C55" s="24"/>
      <c r="D55" s="25"/>
      <c r="E55" s="82">
        <f>SUM(E47:E54)</f>
        <v>18000</v>
      </c>
    </row>
    <row r="56" spans="1:6" ht="21.75">
      <c r="A56" s="21" t="s">
        <v>19</v>
      </c>
      <c r="B56" s="85" t="str">
        <f>BAHTTEXT(E56)</f>
        <v>เก้าแสนสามหมื่นสามพันบาทถ้วน</v>
      </c>
      <c r="C56" s="86"/>
      <c r="D56" s="25"/>
      <c r="E56" s="83">
        <v>933000</v>
      </c>
    </row>
    <row r="57" spans="1:6" ht="21.75">
      <c r="A57" s="3" t="s">
        <v>20</v>
      </c>
      <c r="B57" s="3"/>
      <c r="C57" s="3"/>
      <c r="D57" s="3"/>
    </row>
    <row r="58" spans="1:6" ht="21.75">
      <c r="A58" s="2"/>
      <c r="B58" s="2"/>
      <c r="C58" s="2"/>
      <c r="D58" s="2"/>
    </row>
    <row r="59" spans="1:6" ht="21.75">
      <c r="A59" s="26" t="s">
        <v>21</v>
      </c>
      <c r="B59" s="26"/>
      <c r="C59" s="26"/>
      <c r="D59" s="26"/>
    </row>
    <row r="60" spans="1:6" ht="21.75">
      <c r="A60" s="89" t="s">
        <v>81</v>
      </c>
      <c r="B60" s="89"/>
      <c r="C60" s="89"/>
      <c r="D60" s="2"/>
    </row>
    <row r="61" spans="1:6" ht="21.75">
      <c r="A61" s="89" t="s">
        <v>82</v>
      </c>
      <c r="B61" s="89"/>
      <c r="C61" s="89"/>
      <c r="D61" s="2"/>
    </row>
    <row r="62" spans="1:6" ht="21.75">
      <c r="A62" s="3"/>
      <c r="B62" s="3"/>
      <c r="C62" s="3"/>
      <c r="D62" s="3"/>
    </row>
    <row r="63" spans="1:6" ht="21.75">
      <c r="A63" s="26" t="s">
        <v>22</v>
      </c>
      <c r="B63" s="26"/>
      <c r="C63" s="26"/>
      <c r="D63" s="3"/>
    </row>
    <row r="64" spans="1:6" ht="21.75">
      <c r="A64" s="89" t="s">
        <v>83</v>
      </c>
      <c r="B64" s="89"/>
      <c r="C64" s="89"/>
      <c r="D64" s="2"/>
    </row>
    <row r="65" spans="1:5" ht="21.75">
      <c r="A65" s="89" t="s">
        <v>84</v>
      </c>
      <c r="B65" s="89"/>
      <c r="C65" s="89"/>
      <c r="D65" s="2"/>
    </row>
    <row r="66" spans="1:5" ht="18">
      <c r="A66" s="27"/>
      <c r="B66" s="27"/>
      <c r="C66" s="27"/>
      <c r="D66" s="27"/>
      <c r="E66" s="27"/>
    </row>
    <row r="67" spans="1:5" ht="21.75">
      <c r="A67" s="26" t="s">
        <v>76</v>
      </c>
      <c r="B67" s="26"/>
      <c r="C67" s="26"/>
    </row>
    <row r="68" spans="1:5" ht="21.75">
      <c r="A68" s="89" t="s">
        <v>85</v>
      </c>
      <c r="B68" s="89"/>
      <c r="C68" s="89"/>
    </row>
    <row r="69" spans="1:5" ht="21.75">
      <c r="A69" s="89" t="s">
        <v>86</v>
      </c>
      <c r="B69" s="89"/>
      <c r="C69" s="89"/>
    </row>
  </sheetData>
  <mergeCells count="20">
    <mergeCell ref="A61:C61"/>
    <mergeCell ref="A64:C64"/>
    <mergeCell ref="A65:C65"/>
    <mergeCell ref="A68:C68"/>
    <mergeCell ref="A69:C69"/>
    <mergeCell ref="A37:E37"/>
    <mergeCell ref="A42:D42"/>
    <mergeCell ref="A43:C43"/>
    <mergeCell ref="B56:C56"/>
    <mergeCell ref="A60:C60"/>
    <mergeCell ref="A26:C26"/>
    <mergeCell ref="A29:C29"/>
    <mergeCell ref="A30:C30"/>
    <mergeCell ref="A33:C33"/>
    <mergeCell ref="A34:C34"/>
    <mergeCell ref="B21:C21"/>
    <mergeCell ref="A2:E2"/>
    <mergeCell ref="A7:D7"/>
    <mergeCell ref="A8:C8"/>
    <mergeCell ref="A25:C25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opLeftCell="A76" workbookViewId="0">
      <selection activeCell="A67" sqref="A67:J87"/>
    </sheetView>
  </sheetViews>
  <sheetFormatPr defaultRowHeight="18"/>
  <cols>
    <col min="1" max="1" width="6.875" style="81" customWidth="1"/>
    <col min="2" max="2" width="39.125" style="81" customWidth="1"/>
    <col min="3" max="3" width="9.5" style="81" customWidth="1"/>
    <col min="4" max="4" width="8.125" style="81" customWidth="1"/>
    <col min="5" max="5" width="10.625" style="81" customWidth="1"/>
    <col min="6" max="6" width="11.875" style="81" customWidth="1"/>
    <col min="7" max="7" width="9.625" style="81" customWidth="1"/>
    <col min="8" max="8" width="9" style="81"/>
    <col min="9" max="9" width="10.625" style="81" customWidth="1"/>
    <col min="10" max="16384" width="9" style="81"/>
  </cols>
  <sheetData>
    <row r="1" spans="1:10" ht="21.75">
      <c r="A1" s="28" t="s">
        <v>77</v>
      </c>
      <c r="B1" s="28"/>
      <c r="C1" s="29"/>
      <c r="D1" s="29"/>
      <c r="E1" s="28"/>
      <c r="F1" s="28"/>
      <c r="G1" s="28"/>
      <c r="H1" s="30"/>
      <c r="I1" s="28"/>
      <c r="J1" s="28" t="s">
        <v>23</v>
      </c>
    </row>
    <row r="2" spans="1:10" ht="21.75">
      <c r="A2" s="28" t="s">
        <v>78</v>
      </c>
      <c r="B2" s="28"/>
      <c r="C2" s="29"/>
      <c r="D2" s="29"/>
      <c r="E2" s="28"/>
      <c r="F2" s="28"/>
      <c r="G2" s="28"/>
      <c r="H2" s="30"/>
      <c r="I2" s="28"/>
      <c r="J2" s="28"/>
    </row>
    <row r="3" spans="1:10" ht="21.75">
      <c r="A3" s="28" t="s">
        <v>79</v>
      </c>
      <c r="B3" s="28"/>
      <c r="C3" s="29"/>
      <c r="D3" s="29"/>
      <c r="E3" s="28"/>
      <c r="F3" s="28"/>
      <c r="G3" s="28"/>
      <c r="H3" s="30"/>
      <c r="I3" s="28"/>
      <c r="J3" s="28"/>
    </row>
    <row r="4" spans="1:10" ht="21.75">
      <c r="A4" s="28" t="s">
        <v>80</v>
      </c>
      <c r="B4" s="28"/>
      <c r="C4" s="29"/>
      <c r="D4" s="29"/>
      <c r="E4" s="28"/>
      <c r="F4" s="28"/>
      <c r="G4" s="28"/>
      <c r="H4" s="30"/>
      <c r="I4" s="28"/>
      <c r="J4" s="28"/>
    </row>
    <row r="5" spans="1:10" ht="21.75">
      <c r="A5" s="28"/>
      <c r="B5" s="28"/>
      <c r="C5" s="29"/>
      <c r="D5" s="29"/>
      <c r="E5" s="28"/>
      <c r="F5" s="28"/>
      <c r="G5" s="28"/>
      <c r="H5" s="30"/>
      <c r="I5" s="28"/>
      <c r="J5" s="29" t="s">
        <v>24</v>
      </c>
    </row>
    <row r="6" spans="1:10" ht="21.75">
      <c r="A6" s="31" t="s">
        <v>25</v>
      </c>
      <c r="B6" s="32" t="s">
        <v>6</v>
      </c>
      <c r="C6" s="33" t="s">
        <v>26</v>
      </c>
      <c r="D6" s="32" t="s">
        <v>27</v>
      </c>
      <c r="E6" s="34" t="s">
        <v>28</v>
      </c>
      <c r="F6" s="35"/>
      <c r="G6" s="36" t="s">
        <v>29</v>
      </c>
      <c r="H6" s="37"/>
      <c r="I6" s="32" t="s">
        <v>30</v>
      </c>
      <c r="J6" s="38" t="s">
        <v>10</v>
      </c>
    </row>
    <row r="7" spans="1:10" ht="21.75">
      <c r="A7" s="39"/>
      <c r="B7" s="40"/>
      <c r="C7" s="41"/>
      <c r="D7" s="42"/>
      <c r="E7" s="43" t="s">
        <v>31</v>
      </c>
      <c r="F7" s="38" t="s">
        <v>32</v>
      </c>
      <c r="G7" s="44" t="s">
        <v>33</v>
      </c>
      <c r="H7" s="45" t="s">
        <v>32</v>
      </c>
      <c r="I7" s="42" t="s">
        <v>34</v>
      </c>
      <c r="J7" s="46"/>
    </row>
    <row r="8" spans="1:10" ht="21.75">
      <c r="A8" s="47"/>
      <c r="B8" s="48" t="s">
        <v>35</v>
      </c>
      <c r="C8" s="47"/>
      <c r="D8" s="47"/>
      <c r="E8" s="49"/>
      <c r="F8" s="43"/>
      <c r="G8" s="50"/>
      <c r="H8" s="51"/>
      <c r="I8" s="52"/>
      <c r="J8" s="53"/>
    </row>
    <row r="9" spans="1:10" ht="21.75">
      <c r="A9" s="54">
        <v>1</v>
      </c>
      <c r="B9" s="55" t="s">
        <v>36</v>
      </c>
      <c r="C9" s="54">
        <v>1</v>
      </c>
      <c r="D9" s="54" t="s">
        <v>37</v>
      </c>
      <c r="E9" s="56">
        <v>43500</v>
      </c>
      <c r="F9" s="57">
        <f>SUM(E9*C9)</f>
        <v>43500</v>
      </c>
      <c r="G9" s="58"/>
      <c r="H9" s="57">
        <f>SUM(G9*C9)</f>
        <v>0</v>
      </c>
      <c r="I9" s="11">
        <f>SUM(F9+H9)</f>
        <v>43500</v>
      </c>
      <c r="J9" s="54"/>
    </row>
    <row r="10" spans="1:10" ht="21.75">
      <c r="A10" s="54">
        <v>2</v>
      </c>
      <c r="B10" s="55" t="s">
        <v>38</v>
      </c>
      <c r="C10" s="54">
        <v>1</v>
      </c>
      <c r="D10" s="54" t="s">
        <v>39</v>
      </c>
      <c r="E10" s="58">
        <v>15000</v>
      </c>
      <c r="F10" s="57">
        <f>SUM(E10*C10)</f>
        <v>15000</v>
      </c>
      <c r="G10" s="59"/>
      <c r="H10" s="57">
        <f>SUM(G10*C10)</f>
        <v>0</v>
      </c>
      <c r="I10" s="11">
        <f>SUM(F10+H10)</f>
        <v>15000</v>
      </c>
      <c r="J10" s="54"/>
    </row>
    <row r="11" spans="1:10" ht="21.75">
      <c r="A11" s="54">
        <v>3</v>
      </c>
      <c r="B11" s="60" t="s">
        <v>40</v>
      </c>
      <c r="C11" s="61">
        <v>10</v>
      </c>
      <c r="D11" s="54" t="s">
        <v>37</v>
      </c>
      <c r="E11" s="58">
        <v>41600</v>
      </c>
      <c r="F11" s="57">
        <f>SUM(E11*C11)</f>
        <v>416000</v>
      </c>
      <c r="G11" s="59"/>
      <c r="H11" s="57">
        <f>SUM(G11*C11)</f>
        <v>0</v>
      </c>
      <c r="I11" s="11">
        <f>SUM(F11+H11)</f>
        <v>416000</v>
      </c>
      <c r="J11" s="54"/>
    </row>
    <row r="12" spans="1:10" ht="21.75">
      <c r="A12" s="54"/>
      <c r="B12" s="55" t="s">
        <v>41</v>
      </c>
      <c r="C12" s="54"/>
      <c r="D12" s="54"/>
      <c r="E12" s="58"/>
      <c r="F12" s="57"/>
      <c r="G12" s="58"/>
      <c r="H12" s="57"/>
      <c r="I12" s="11"/>
      <c r="J12" s="54"/>
    </row>
    <row r="13" spans="1:10" ht="21.75">
      <c r="A13" s="54"/>
      <c r="B13" s="60" t="s">
        <v>42</v>
      </c>
      <c r="C13" s="62"/>
      <c r="D13" s="54"/>
      <c r="E13" s="58"/>
      <c r="F13" s="57"/>
      <c r="G13" s="58"/>
      <c r="H13" s="57"/>
      <c r="I13" s="11"/>
      <c r="J13" s="54"/>
    </row>
    <row r="14" spans="1:10" ht="21.75">
      <c r="A14" s="54">
        <v>4</v>
      </c>
      <c r="B14" s="63" t="s">
        <v>43</v>
      </c>
      <c r="C14" s="54">
        <v>10</v>
      </c>
      <c r="D14" s="54" t="s">
        <v>37</v>
      </c>
      <c r="E14" s="58">
        <v>3800</v>
      </c>
      <c r="F14" s="57">
        <f t="shared" ref="F14:F21" si="0">SUM(E14*C14)</f>
        <v>38000</v>
      </c>
      <c r="G14" s="58"/>
      <c r="H14" s="57">
        <f t="shared" ref="H14:H21" si="1">SUM(G14*C14)</f>
        <v>0</v>
      </c>
      <c r="I14" s="11">
        <f t="shared" ref="I14:I21" si="2">SUM(F14+H14)</f>
        <v>38000</v>
      </c>
      <c r="J14" s="54"/>
    </row>
    <row r="15" spans="1:10" ht="21.75">
      <c r="A15" s="54">
        <v>5</v>
      </c>
      <c r="B15" s="55" t="s">
        <v>44</v>
      </c>
      <c r="C15" s="54">
        <v>10</v>
      </c>
      <c r="D15" s="54" t="s">
        <v>37</v>
      </c>
      <c r="E15" s="58">
        <v>2500</v>
      </c>
      <c r="F15" s="57">
        <f t="shared" si="0"/>
        <v>25000</v>
      </c>
      <c r="G15" s="57"/>
      <c r="H15" s="58">
        <f t="shared" si="1"/>
        <v>0</v>
      </c>
      <c r="I15" s="11">
        <f t="shared" si="2"/>
        <v>25000</v>
      </c>
      <c r="J15" s="54"/>
    </row>
    <row r="16" spans="1:10" ht="21.75">
      <c r="A16" s="54">
        <v>6</v>
      </c>
      <c r="B16" s="55" t="s">
        <v>45</v>
      </c>
      <c r="C16" s="54">
        <v>10</v>
      </c>
      <c r="D16" s="54" t="s">
        <v>37</v>
      </c>
      <c r="E16" s="58">
        <v>3480</v>
      </c>
      <c r="F16" s="57">
        <f t="shared" si="0"/>
        <v>34800</v>
      </c>
      <c r="G16" s="57"/>
      <c r="H16" s="58">
        <f t="shared" si="1"/>
        <v>0</v>
      </c>
      <c r="I16" s="11">
        <f t="shared" si="2"/>
        <v>34800</v>
      </c>
      <c r="J16" s="64"/>
    </row>
    <row r="17" spans="1:10" ht="21.75">
      <c r="A17" s="54">
        <v>7</v>
      </c>
      <c r="B17" s="55" t="s">
        <v>46</v>
      </c>
      <c r="C17" s="54">
        <v>1</v>
      </c>
      <c r="D17" s="54" t="s">
        <v>47</v>
      </c>
      <c r="E17" s="58">
        <v>14500</v>
      </c>
      <c r="F17" s="57">
        <f t="shared" si="0"/>
        <v>14500</v>
      </c>
      <c r="G17" s="58"/>
      <c r="H17" s="58">
        <f t="shared" si="1"/>
        <v>0</v>
      </c>
      <c r="I17" s="11">
        <f t="shared" si="2"/>
        <v>14500</v>
      </c>
      <c r="J17" s="64"/>
    </row>
    <row r="18" spans="1:10" ht="21.75">
      <c r="A18" s="54">
        <v>8</v>
      </c>
      <c r="B18" s="55" t="s">
        <v>48</v>
      </c>
      <c r="C18" s="54">
        <v>4</v>
      </c>
      <c r="D18" s="54" t="s">
        <v>47</v>
      </c>
      <c r="E18" s="58">
        <v>2550</v>
      </c>
      <c r="F18" s="57">
        <f t="shared" si="0"/>
        <v>10200</v>
      </c>
      <c r="G18" s="59"/>
      <c r="H18" s="58">
        <f t="shared" si="1"/>
        <v>0</v>
      </c>
      <c r="I18" s="11">
        <f t="shared" si="2"/>
        <v>10200</v>
      </c>
      <c r="J18" s="64"/>
    </row>
    <row r="19" spans="1:10" ht="21.75">
      <c r="A19" s="54">
        <v>9</v>
      </c>
      <c r="B19" s="55" t="s">
        <v>49</v>
      </c>
      <c r="C19" s="54">
        <v>1</v>
      </c>
      <c r="D19" s="54" t="s">
        <v>37</v>
      </c>
      <c r="E19" s="58">
        <v>32000</v>
      </c>
      <c r="F19" s="57">
        <f t="shared" si="0"/>
        <v>32000</v>
      </c>
      <c r="G19" s="59"/>
      <c r="H19" s="58">
        <f t="shared" si="1"/>
        <v>0</v>
      </c>
      <c r="I19" s="11">
        <f t="shared" si="2"/>
        <v>32000</v>
      </c>
      <c r="J19" s="64"/>
    </row>
    <row r="20" spans="1:10" ht="21.75">
      <c r="A20" s="54">
        <v>10</v>
      </c>
      <c r="B20" s="55" t="s">
        <v>50</v>
      </c>
      <c r="C20" s="54">
        <v>1</v>
      </c>
      <c r="D20" s="54" t="s">
        <v>47</v>
      </c>
      <c r="E20" s="58">
        <v>13000</v>
      </c>
      <c r="F20" s="57">
        <f t="shared" si="0"/>
        <v>13000</v>
      </c>
      <c r="G20" s="59"/>
      <c r="H20" s="58">
        <f t="shared" si="1"/>
        <v>0</v>
      </c>
      <c r="I20" s="11">
        <f t="shared" si="2"/>
        <v>13000</v>
      </c>
      <c r="J20" s="54"/>
    </row>
    <row r="21" spans="1:10" ht="21.75">
      <c r="A21" s="54">
        <v>11</v>
      </c>
      <c r="B21" s="55" t="s">
        <v>51</v>
      </c>
      <c r="C21" s="54">
        <v>1</v>
      </c>
      <c r="D21" s="54" t="s">
        <v>52</v>
      </c>
      <c r="E21" s="58">
        <v>17600</v>
      </c>
      <c r="F21" s="57">
        <f t="shared" si="0"/>
        <v>17600</v>
      </c>
      <c r="G21" s="59"/>
      <c r="H21" s="58">
        <f t="shared" si="1"/>
        <v>0</v>
      </c>
      <c r="I21" s="11">
        <f t="shared" si="2"/>
        <v>17600</v>
      </c>
      <c r="J21" s="54"/>
    </row>
    <row r="22" spans="1:10" ht="21.75">
      <c r="A22" s="68"/>
      <c r="B22" s="69" t="s">
        <v>61</v>
      </c>
      <c r="C22" s="70"/>
      <c r="D22" s="70"/>
      <c r="E22" s="71"/>
      <c r="F22" s="72">
        <f ca="1">SUM(F8:F36)</f>
        <v>920625</v>
      </c>
      <c r="G22" s="73"/>
      <c r="H22" s="74">
        <f ca="1">SUM(H15:H36)</f>
        <v>0</v>
      </c>
      <c r="I22" s="75">
        <f>SUM(I8:I21)</f>
        <v>659600</v>
      </c>
      <c r="J22" s="70"/>
    </row>
    <row r="23" spans="1:10" ht="21.75">
      <c r="A23" s="28" t="s">
        <v>77</v>
      </c>
      <c r="B23" s="28"/>
      <c r="C23" s="29"/>
      <c r="D23" s="29"/>
      <c r="E23" s="28"/>
      <c r="F23" s="28"/>
      <c r="G23" s="28"/>
      <c r="H23" s="30"/>
      <c r="I23" s="28"/>
      <c r="J23" s="28" t="s">
        <v>23</v>
      </c>
    </row>
    <row r="24" spans="1:10" ht="21.75">
      <c r="A24" s="28" t="s">
        <v>78</v>
      </c>
      <c r="B24" s="28"/>
      <c r="C24" s="29"/>
      <c r="D24" s="29"/>
      <c r="E24" s="28"/>
      <c r="F24" s="28"/>
      <c r="G24" s="28"/>
      <c r="H24" s="30"/>
      <c r="I24" s="28"/>
      <c r="J24" s="28"/>
    </row>
    <row r="25" spans="1:10" ht="21.75">
      <c r="A25" s="28" t="s">
        <v>79</v>
      </c>
      <c r="B25" s="28"/>
      <c r="C25" s="29"/>
      <c r="D25" s="29"/>
      <c r="E25" s="28"/>
      <c r="F25" s="28"/>
      <c r="G25" s="28"/>
      <c r="H25" s="30"/>
      <c r="I25" s="28"/>
      <c r="J25" s="28"/>
    </row>
    <row r="26" spans="1:10" ht="21.75">
      <c r="A26" s="28" t="s">
        <v>80</v>
      </c>
      <c r="B26" s="28"/>
      <c r="C26" s="29"/>
      <c r="D26" s="29"/>
      <c r="E26" s="28"/>
      <c r="F26" s="28"/>
      <c r="G26" s="28"/>
      <c r="H26" s="30"/>
      <c r="I26" s="28"/>
      <c r="J26" s="28"/>
    </row>
    <row r="27" spans="1:10" ht="21.75">
      <c r="A27" s="28"/>
      <c r="B27" s="28"/>
      <c r="C27" s="29"/>
      <c r="D27" s="29"/>
      <c r="E27" s="28"/>
      <c r="F27" s="28"/>
      <c r="G27" s="28"/>
      <c r="H27" s="30"/>
      <c r="I27" s="28"/>
      <c r="J27" s="29" t="s">
        <v>62</v>
      </c>
    </row>
    <row r="28" spans="1:10" ht="21.75">
      <c r="A28" s="31" t="s">
        <v>25</v>
      </c>
      <c r="B28" s="32" t="s">
        <v>6</v>
      </c>
      <c r="C28" s="33" t="s">
        <v>26</v>
      </c>
      <c r="D28" s="32" t="s">
        <v>27</v>
      </c>
      <c r="E28" s="34" t="s">
        <v>28</v>
      </c>
      <c r="F28" s="35"/>
      <c r="G28" s="36" t="s">
        <v>29</v>
      </c>
      <c r="H28" s="37"/>
      <c r="I28" s="32" t="s">
        <v>30</v>
      </c>
      <c r="J28" s="38" t="s">
        <v>10</v>
      </c>
    </row>
    <row r="29" spans="1:10" ht="21.75">
      <c r="A29" s="39"/>
      <c r="B29" s="40"/>
      <c r="C29" s="41"/>
      <c r="D29" s="42"/>
      <c r="E29" s="43" t="s">
        <v>31</v>
      </c>
      <c r="F29" s="38" t="s">
        <v>32</v>
      </c>
      <c r="G29" s="44" t="s">
        <v>33</v>
      </c>
      <c r="H29" s="45" t="s">
        <v>32</v>
      </c>
      <c r="I29" s="42" t="s">
        <v>34</v>
      </c>
      <c r="J29" s="76"/>
    </row>
    <row r="30" spans="1:10" ht="21.75">
      <c r="A30" s="47"/>
      <c r="B30" s="48" t="s">
        <v>63</v>
      </c>
      <c r="C30" s="47"/>
      <c r="D30" s="47"/>
      <c r="E30" s="49"/>
      <c r="F30" s="77">
        <f ca="1">SUM(F22)</f>
        <v>920625</v>
      </c>
      <c r="G30" s="52"/>
      <c r="H30" s="78"/>
      <c r="I30" s="79">
        <f>SUM(I22)</f>
        <v>659600</v>
      </c>
      <c r="J30" s="47"/>
    </row>
    <row r="31" spans="1:10" ht="21.75">
      <c r="A31" s="54">
        <v>12</v>
      </c>
      <c r="B31" s="55" t="s">
        <v>53</v>
      </c>
      <c r="C31" s="54">
        <v>10</v>
      </c>
      <c r="D31" s="54" t="s">
        <v>54</v>
      </c>
      <c r="E31" s="58">
        <v>2520</v>
      </c>
      <c r="F31" s="57">
        <f>SUM(E31*C31)</f>
        <v>25200</v>
      </c>
      <c r="G31" s="59"/>
      <c r="H31" s="58">
        <f>SUM(G31*C31)</f>
        <v>0</v>
      </c>
      <c r="I31" s="11">
        <f>SUM(F31+H31)</f>
        <v>25200</v>
      </c>
      <c r="J31" s="54"/>
    </row>
    <row r="32" spans="1:10" ht="21.75">
      <c r="A32" s="54">
        <v>13</v>
      </c>
      <c r="B32" s="63" t="s">
        <v>55</v>
      </c>
      <c r="C32" s="54">
        <v>5</v>
      </c>
      <c r="D32" s="54" t="s">
        <v>37</v>
      </c>
      <c r="E32" s="58">
        <v>4370</v>
      </c>
      <c r="F32" s="57">
        <f>SUM(E32*C32)</f>
        <v>21850</v>
      </c>
      <c r="G32" s="59"/>
      <c r="H32" s="58">
        <f>SUM(G32*C32)</f>
        <v>0</v>
      </c>
      <c r="I32" s="11">
        <f>SUM(F32+H32)</f>
        <v>21850</v>
      </c>
      <c r="J32" s="54"/>
    </row>
    <row r="33" spans="1:10" ht="21.75">
      <c r="A33" s="54">
        <v>14</v>
      </c>
      <c r="B33" s="55" t="s">
        <v>56</v>
      </c>
      <c r="C33" s="54">
        <v>2</v>
      </c>
      <c r="D33" s="54" t="s">
        <v>37</v>
      </c>
      <c r="E33" s="58">
        <v>9000</v>
      </c>
      <c r="F33" s="57">
        <f>SUM(E33*C33)</f>
        <v>18000</v>
      </c>
      <c r="G33" s="59"/>
      <c r="H33" s="58">
        <f>SUM(G33*C33)</f>
        <v>0</v>
      </c>
      <c r="I33" s="11">
        <f>SUM(F33+H33)</f>
        <v>18000</v>
      </c>
      <c r="J33" s="54"/>
    </row>
    <row r="34" spans="1:10" ht="21.75">
      <c r="A34" s="54">
        <v>15</v>
      </c>
      <c r="B34" s="63" t="s">
        <v>57</v>
      </c>
      <c r="C34" s="54">
        <v>2</v>
      </c>
      <c r="D34" s="54" t="s">
        <v>37</v>
      </c>
      <c r="E34" s="58">
        <v>9000</v>
      </c>
      <c r="F34" s="57">
        <f>SUM(E34*C34)</f>
        <v>18000</v>
      </c>
      <c r="G34" s="59"/>
      <c r="H34" s="58">
        <f>SUM(G34*C34)</f>
        <v>0</v>
      </c>
      <c r="I34" s="11">
        <f>SUM(F34+H34)</f>
        <v>18000</v>
      </c>
      <c r="J34" s="54"/>
    </row>
    <row r="35" spans="1:10" ht="21.75">
      <c r="A35" s="54">
        <v>16</v>
      </c>
      <c r="B35" s="55" t="s">
        <v>58</v>
      </c>
      <c r="C35" s="62">
        <v>2500</v>
      </c>
      <c r="D35" s="54" t="s">
        <v>59</v>
      </c>
      <c r="E35" s="58">
        <v>45</v>
      </c>
      <c r="F35" s="57">
        <f>SUM(E35*C35)</f>
        <v>112500</v>
      </c>
      <c r="G35" s="59"/>
      <c r="H35" s="58">
        <f>SUM(G35*C35)</f>
        <v>0</v>
      </c>
      <c r="I35" s="11">
        <f>SUM(F35+H35)</f>
        <v>112500</v>
      </c>
      <c r="J35" s="54"/>
    </row>
    <row r="36" spans="1:10" ht="21.75">
      <c r="A36" s="54"/>
      <c r="B36" s="65" t="s">
        <v>60</v>
      </c>
      <c r="C36" s="64"/>
      <c r="D36" s="64"/>
      <c r="E36" s="66"/>
      <c r="F36" s="67"/>
      <c r="G36" s="58"/>
      <c r="H36" s="66"/>
      <c r="I36" s="8"/>
      <c r="J36" s="54"/>
    </row>
    <row r="37" spans="1:10" ht="21.75">
      <c r="A37" s="54">
        <v>17</v>
      </c>
      <c r="B37" s="63" t="s">
        <v>64</v>
      </c>
      <c r="C37" s="54">
        <v>4</v>
      </c>
      <c r="D37" s="54" t="s">
        <v>37</v>
      </c>
      <c r="E37" s="58">
        <v>1750</v>
      </c>
      <c r="F37" s="57">
        <f>SUM(E37*C37)</f>
        <v>7000</v>
      </c>
      <c r="G37" s="59"/>
      <c r="H37" s="58"/>
      <c r="I37" s="11">
        <f>SUM(F37+H37)</f>
        <v>7000</v>
      </c>
      <c r="J37" s="54"/>
    </row>
    <row r="38" spans="1:10" ht="21.75">
      <c r="A38" s="54">
        <v>18</v>
      </c>
      <c r="B38" s="55" t="s">
        <v>65</v>
      </c>
      <c r="C38" s="62">
        <v>500</v>
      </c>
      <c r="D38" s="54" t="s">
        <v>59</v>
      </c>
      <c r="E38" s="58">
        <v>42</v>
      </c>
      <c r="F38" s="57">
        <f>SUM(E38*C38)</f>
        <v>21000</v>
      </c>
      <c r="G38" s="58"/>
      <c r="H38" s="58"/>
      <c r="I38" s="11">
        <f>SUM(F38+H38)</f>
        <v>21000</v>
      </c>
      <c r="J38" s="54"/>
    </row>
    <row r="39" spans="1:10" ht="21.75">
      <c r="A39" s="54">
        <v>19</v>
      </c>
      <c r="B39" s="63" t="s">
        <v>66</v>
      </c>
      <c r="C39" s="54">
        <v>1</v>
      </c>
      <c r="D39" s="54" t="s">
        <v>67</v>
      </c>
      <c r="E39" s="58">
        <v>20000</v>
      </c>
      <c r="F39" s="57">
        <f>SUM(E39*C39)</f>
        <v>20000</v>
      </c>
      <c r="G39" s="11"/>
      <c r="H39" s="58"/>
      <c r="I39" s="11">
        <f>SUM(F39+H39)</f>
        <v>20000</v>
      </c>
      <c r="J39" s="54"/>
    </row>
    <row r="40" spans="1:10" ht="21.75">
      <c r="A40" s="54">
        <v>20</v>
      </c>
      <c r="B40" s="63" t="s">
        <v>68</v>
      </c>
      <c r="C40" s="54">
        <v>1</v>
      </c>
      <c r="D40" s="54" t="s">
        <v>67</v>
      </c>
      <c r="E40" s="58"/>
      <c r="F40" s="58">
        <f>SUM(E40*C40)</f>
        <v>0</v>
      </c>
      <c r="G40" s="58">
        <v>30000</v>
      </c>
      <c r="H40" s="58">
        <f>SUM(G40*C40)</f>
        <v>30000</v>
      </c>
      <c r="I40" s="11">
        <f>SUM(F40+H40)</f>
        <v>30000</v>
      </c>
      <c r="J40" s="54"/>
    </row>
    <row r="41" spans="1:10" ht="21.75">
      <c r="A41" s="54"/>
      <c r="B41" s="55"/>
      <c r="C41" s="54"/>
      <c r="D41" s="54"/>
      <c r="E41" s="58"/>
      <c r="F41" s="57"/>
      <c r="G41" s="58"/>
      <c r="H41" s="66"/>
      <c r="I41" s="8"/>
      <c r="J41" s="80"/>
    </row>
    <row r="42" spans="1:10" ht="21.75">
      <c r="A42" s="70"/>
      <c r="B42" s="69" t="s">
        <v>69</v>
      </c>
      <c r="C42" s="70"/>
      <c r="D42" s="70"/>
      <c r="E42" s="71"/>
      <c r="F42" s="74">
        <f ca="1">SUM(F30:F41)</f>
        <v>968625</v>
      </c>
      <c r="G42" s="71"/>
      <c r="H42" s="74">
        <f>SUM(H40:H41)</f>
        <v>30000</v>
      </c>
      <c r="I42" s="75">
        <f>SUM(I30:I41)</f>
        <v>933150</v>
      </c>
      <c r="J42" s="68"/>
    </row>
    <row r="45" spans="1:10" ht="21.75">
      <c r="A45" s="28" t="s">
        <v>77</v>
      </c>
      <c r="B45" s="28"/>
      <c r="C45" s="29"/>
      <c r="D45" s="29"/>
      <c r="E45" s="28"/>
      <c r="F45" s="28"/>
      <c r="G45" s="28"/>
      <c r="H45" s="30"/>
      <c r="I45" s="28"/>
      <c r="J45" s="28" t="s">
        <v>23</v>
      </c>
    </row>
    <row r="46" spans="1:10" ht="21.75">
      <c r="A46" s="28" t="s">
        <v>78</v>
      </c>
      <c r="B46" s="28"/>
      <c r="C46" s="29"/>
      <c r="D46" s="29"/>
      <c r="E46" s="28"/>
      <c r="F46" s="28"/>
      <c r="G46" s="28"/>
      <c r="H46" s="30"/>
      <c r="I46" s="28"/>
      <c r="J46" s="28"/>
    </row>
    <row r="47" spans="1:10" ht="21.75">
      <c r="A47" s="28" t="s">
        <v>87</v>
      </c>
      <c r="B47" s="28"/>
      <c r="C47" s="29"/>
      <c r="D47" s="29"/>
      <c r="E47" s="28"/>
      <c r="F47" s="28"/>
      <c r="G47" s="28"/>
      <c r="H47" s="30"/>
      <c r="I47" s="28"/>
      <c r="J47" s="28"/>
    </row>
    <row r="48" spans="1:10" ht="21.75">
      <c r="A48" s="28" t="s">
        <v>80</v>
      </c>
      <c r="B48" s="28"/>
      <c r="C48" s="29"/>
      <c r="D48" s="29"/>
      <c r="E48" s="28"/>
      <c r="F48" s="28"/>
      <c r="G48" s="28"/>
      <c r="H48" s="30"/>
      <c r="I48" s="28"/>
      <c r="J48" s="28"/>
    </row>
    <row r="49" spans="1:10" ht="21.75">
      <c r="A49" s="28"/>
      <c r="B49" s="28"/>
      <c r="C49" s="29"/>
      <c r="D49" s="29"/>
      <c r="E49" s="28"/>
      <c r="F49" s="28"/>
      <c r="G49" s="28"/>
      <c r="H49" s="30"/>
      <c r="I49" s="28"/>
      <c r="J49" s="29" t="s">
        <v>24</v>
      </c>
    </row>
    <row r="50" spans="1:10" ht="21.75">
      <c r="A50" s="31" t="s">
        <v>25</v>
      </c>
      <c r="B50" s="32" t="s">
        <v>6</v>
      </c>
      <c r="C50" s="33" t="s">
        <v>26</v>
      </c>
      <c r="D50" s="32" t="s">
        <v>27</v>
      </c>
      <c r="E50" s="34" t="s">
        <v>28</v>
      </c>
      <c r="F50" s="35"/>
      <c r="G50" s="36" t="s">
        <v>29</v>
      </c>
      <c r="H50" s="37"/>
      <c r="I50" s="32" t="s">
        <v>30</v>
      </c>
      <c r="J50" s="38" t="s">
        <v>10</v>
      </c>
    </row>
    <row r="51" spans="1:10" ht="21.75">
      <c r="A51" s="39"/>
      <c r="B51" s="40"/>
      <c r="C51" s="41"/>
      <c r="D51" s="42"/>
      <c r="E51" s="43" t="s">
        <v>31</v>
      </c>
      <c r="F51" s="38" t="s">
        <v>32</v>
      </c>
      <c r="G51" s="44" t="s">
        <v>33</v>
      </c>
      <c r="H51" s="45" t="s">
        <v>32</v>
      </c>
      <c r="I51" s="42" t="s">
        <v>34</v>
      </c>
      <c r="J51" s="46"/>
    </row>
    <row r="52" spans="1:10" ht="21.75">
      <c r="A52" s="47"/>
      <c r="B52" s="48" t="s">
        <v>35</v>
      </c>
      <c r="C52" s="47"/>
      <c r="D52" s="47"/>
      <c r="E52" s="49"/>
      <c r="F52" s="43"/>
      <c r="G52" s="50"/>
      <c r="H52" s="51"/>
      <c r="I52" s="52"/>
      <c r="J52" s="53"/>
    </row>
    <row r="53" spans="1:10" ht="21.75">
      <c r="A53" s="54">
        <v>1</v>
      </c>
      <c r="B53" s="55" t="s">
        <v>36</v>
      </c>
      <c r="C53" s="54">
        <v>1</v>
      </c>
      <c r="D53" s="54" t="s">
        <v>37</v>
      </c>
      <c r="E53" s="56">
        <v>43500</v>
      </c>
      <c r="F53" s="57">
        <f>SUM(E53*C53)</f>
        <v>43500</v>
      </c>
      <c r="G53" s="58"/>
      <c r="H53" s="57">
        <f>SUM(G53*C53)</f>
        <v>0</v>
      </c>
      <c r="I53" s="11">
        <f>SUM(F53+H53)</f>
        <v>43500</v>
      </c>
      <c r="J53" s="54"/>
    </row>
    <row r="54" spans="1:10" ht="21.75">
      <c r="A54" s="54">
        <v>2</v>
      </c>
      <c r="B54" s="55" t="s">
        <v>38</v>
      </c>
      <c r="C54" s="54">
        <v>1</v>
      </c>
      <c r="D54" s="54" t="s">
        <v>39</v>
      </c>
      <c r="E54" s="58">
        <v>15000</v>
      </c>
      <c r="F54" s="57">
        <f>SUM(E54*C54)</f>
        <v>15000</v>
      </c>
      <c r="G54" s="59"/>
      <c r="H54" s="57">
        <f>SUM(G54*C54)</f>
        <v>0</v>
      </c>
      <c r="I54" s="11">
        <f>SUM(F54+H54)</f>
        <v>15000</v>
      </c>
      <c r="J54" s="54"/>
    </row>
    <row r="55" spans="1:10" ht="21.75">
      <c r="A55" s="54">
        <v>3</v>
      </c>
      <c r="B55" s="60" t="s">
        <v>40</v>
      </c>
      <c r="C55" s="84">
        <v>4</v>
      </c>
      <c r="D55" s="54" t="s">
        <v>37</v>
      </c>
      <c r="E55" s="58">
        <v>41600</v>
      </c>
      <c r="F55" s="57">
        <f>SUM(E55*C55)</f>
        <v>166400</v>
      </c>
      <c r="G55" s="59"/>
      <c r="H55" s="57">
        <f>SUM(G55*C55)</f>
        <v>0</v>
      </c>
      <c r="I55" s="11">
        <f>SUM(F55+H55)</f>
        <v>166400</v>
      </c>
      <c r="J55" s="54"/>
    </row>
    <row r="56" spans="1:10" ht="21.75">
      <c r="A56" s="54"/>
      <c r="B56" s="55" t="s">
        <v>41</v>
      </c>
      <c r="C56" s="54"/>
      <c r="D56" s="54"/>
      <c r="E56" s="58"/>
      <c r="F56" s="57"/>
      <c r="G56" s="58"/>
      <c r="H56" s="57"/>
      <c r="I56" s="11"/>
      <c r="J56" s="54"/>
    </row>
    <row r="57" spans="1:10" ht="21.75">
      <c r="A57" s="54"/>
      <c r="B57" s="60" t="s">
        <v>42</v>
      </c>
      <c r="C57" s="62"/>
      <c r="D57" s="54"/>
      <c r="E57" s="58"/>
      <c r="F57" s="57"/>
      <c r="G57" s="58"/>
      <c r="H57" s="57"/>
      <c r="I57" s="11"/>
      <c r="J57" s="54"/>
    </row>
    <row r="58" spans="1:10" ht="21.75">
      <c r="A58" s="54">
        <v>4</v>
      </c>
      <c r="B58" s="63" t="s">
        <v>43</v>
      </c>
      <c r="C58" s="54">
        <v>4</v>
      </c>
      <c r="D58" s="54" t="s">
        <v>37</v>
      </c>
      <c r="E58" s="58">
        <v>3800</v>
      </c>
      <c r="F58" s="57">
        <f t="shared" ref="F58:F65" si="3">SUM(E58*C58)</f>
        <v>15200</v>
      </c>
      <c r="G58" s="58"/>
      <c r="H58" s="57">
        <f t="shared" ref="H58:H65" si="4">SUM(G58*C58)</f>
        <v>0</v>
      </c>
      <c r="I58" s="11">
        <f t="shared" ref="I58:I65" si="5">SUM(F58+H58)</f>
        <v>15200</v>
      </c>
      <c r="J58" s="54"/>
    </row>
    <row r="59" spans="1:10" ht="21.75">
      <c r="A59" s="54">
        <v>5</v>
      </c>
      <c r="B59" s="55" t="s">
        <v>44</v>
      </c>
      <c r="C59" s="54">
        <v>4</v>
      </c>
      <c r="D59" s="54" t="s">
        <v>37</v>
      </c>
      <c r="E59" s="58">
        <v>2500</v>
      </c>
      <c r="F59" s="57">
        <f t="shared" si="3"/>
        <v>10000</v>
      </c>
      <c r="G59" s="57"/>
      <c r="H59" s="58">
        <f t="shared" si="4"/>
        <v>0</v>
      </c>
      <c r="I59" s="11">
        <f t="shared" si="5"/>
        <v>10000</v>
      </c>
      <c r="J59" s="54"/>
    </row>
    <row r="60" spans="1:10" ht="21.75">
      <c r="A60" s="54">
        <v>6</v>
      </c>
      <c r="B60" s="55" t="s">
        <v>45</v>
      </c>
      <c r="C60" s="54">
        <v>4</v>
      </c>
      <c r="D60" s="54" t="s">
        <v>37</v>
      </c>
      <c r="E60" s="58">
        <v>3480</v>
      </c>
      <c r="F60" s="57">
        <f t="shared" si="3"/>
        <v>13920</v>
      </c>
      <c r="G60" s="57"/>
      <c r="H60" s="58">
        <f t="shared" si="4"/>
        <v>0</v>
      </c>
      <c r="I60" s="11">
        <f t="shared" si="5"/>
        <v>13920</v>
      </c>
      <c r="J60" s="64"/>
    </row>
    <row r="61" spans="1:10" ht="21.75">
      <c r="A61" s="54">
        <v>7</v>
      </c>
      <c r="B61" s="55" t="s">
        <v>46</v>
      </c>
      <c r="C61" s="54">
        <v>1</v>
      </c>
      <c r="D61" s="54" t="s">
        <v>47</v>
      </c>
      <c r="E61" s="58">
        <v>14500</v>
      </c>
      <c r="F61" s="57">
        <f t="shared" si="3"/>
        <v>14500</v>
      </c>
      <c r="G61" s="58"/>
      <c r="H61" s="58">
        <f t="shared" si="4"/>
        <v>0</v>
      </c>
      <c r="I61" s="11">
        <f t="shared" si="5"/>
        <v>14500</v>
      </c>
      <c r="J61" s="64"/>
    </row>
    <row r="62" spans="1:10" ht="21.75">
      <c r="A62" s="54">
        <v>8</v>
      </c>
      <c r="B62" s="55" t="s">
        <v>48</v>
      </c>
      <c r="C62" s="54">
        <v>4</v>
      </c>
      <c r="D62" s="54" t="s">
        <v>47</v>
      </c>
      <c r="E62" s="58">
        <v>2550</v>
      </c>
      <c r="F62" s="57">
        <f t="shared" si="3"/>
        <v>10200</v>
      </c>
      <c r="G62" s="59"/>
      <c r="H62" s="58">
        <f t="shared" si="4"/>
        <v>0</v>
      </c>
      <c r="I62" s="11">
        <f t="shared" si="5"/>
        <v>10200</v>
      </c>
      <c r="J62" s="64"/>
    </row>
    <row r="63" spans="1:10" ht="21.75">
      <c r="A63" s="54">
        <v>9</v>
      </c>
      <c r="B63" s="55" t="s">
        <v>49</v>
      </c>
      <c r="C63" s="54">
        <v>1</v>
      </c>
      <c r="D63" s="54" t="s">
        <v>37</v>
      </c>
      <c r="E63" s="58">
        <v>32000</v>
      </c>
      <c r="F63" s="57">
        <f t="shared" si="3"/>
        <v>32000</v>
      </c>
      <c r="G63" s="59"/>
      <c r="H63" s="58">
        <f t="shared" si="4"/>
        <v>0</v>
      </c>
      <c r="I63" s="11">
        <f t="shared" si="5"/>
        <v>32000</v>
      </c>
      <c r="J63" s="64"/>
    </row>
    <row r="64" spans="1:10" ht="21.75">
      <c r="A64" s="54">
        <v>10</v>
      </c>
      <c r="B64" s="55" t="s">
        <v>50</v>
      </c>
      <c r="C64" s="54">
        <v>1</v>
      </c>
      <c r="D64" s="54" t="s">
        <v>47</v>
      </c>
      <c r="E64" s="58">
        <v>13000</v>
      </c>
      <c r="F64" s="57">
        <f t="shared" si="3"/>
        <v>13000</v>
      </c>
      <c r="G64" s="59"/>
      <c r="H64" s="58">
        <f t="shared" si="4"/>
        <v>0</v>
      </c>
      <c r="I64" s="11">
        <f t="shared" si="5"/>
        <v>13000</v>
      </c>
      <c r="J64" s="54"/>
    </row>
    <row r="65" spans="1:10" ht="21.75">
      <c r="A65" s="54">
        <v>11</v>
      </c>
      <c r="B65" s="55" t="s">
        <v>51</v>
      </c>
      <c r="C65" s="54">
        <v>1</v>
      </c>
      <c r="D65" s="54" t="s">
        <v>52</v>
      </c>
      <c r="E65" s="58">
        <v>17600</v>
      </c>
      <c r="F65" s="57">
        <f t="shared" si="3"/>
        <v>17600</v>
      </c>
      <c r="G65" s="59"/>
      <c r="H65" s="58">
        <f t="shared" si="4"/>
        <v>0</v>
      </c>
      <c r="I65" s="11">
        <f t="shared" si="5"/>
        <v>17600</v>
      </c>
      <c r="J65" s="54"/>
    </row>
    <row r="66" spans="1:10" ht="21.75">
      <c r="A66" s="68"/>
      <c r="B66" s="69" t="s">
        <v>61</v>
      </c>
      <c r="C66" s="70"/>
      <c r="D66" s="70"/>
      <c r="E66" s="71"/>
      <c r="F66" s="72">
        <f ca="1">SUM(F52:F80)</f>
        <v>920625</v>
      </c>
      <c r="G66" s="73"/>
      <c r="H66" s="74">
        <f ca="1">SUM(H59:H80)</f>
        <v>0</v>
      </c>
      <c r="I66" s="75">
        <f>SUM(I52:I65)</f>
        <v>351320</v>
      </c>
      <c r="J66" s="70"/>
    </row>
    <row r="67" spans="1:10" ht="21.75">
      <c r="A67" s="28" t="s">
        <v>77</v>
      </c>
      <c r="B67" s="28"/>
      <c r="C67" s="29"/>
      <c r="D67" s="29"/>
      <c r="E67" s="28"/>
      <c r="F67" s="28"/>
      <c r="G67" s="28"/>
      <c r="H67" s="30"/>
      <c r="I67" s="28"/>
      <c r="J67" s="28" t="s">
        <v>23</v>
      </c>
    </row>
    <row r="68" spans="1:10" ht="21.75">
      <c r="A68" s="28" t="s">
        <v>78</v>
      </c>
      <c r="B68" s="28"/>
      <c r="C68" s="29"/>
      <c r="D68" s="29"/>
      <c r="E68" s="28"/>
      <c r="F68" s="28"/>
      <c r="G68" s="28"/>
      <c r="H68" s="30"/>
      <c r="I68" s="28"/>
      <c r="J68" s="28"/>
    </row>
    <row r="69" spans="1:10" ht="21.75">
      <c r="A69" s="28" t="s">
        <v>88</v>
      </c>
      <c r="B69" s="28"/>
      <c r="C69" s="29"/>
      <c r="D69" s="29"/>
      <c r="E69" s="28"/>
      <c r="F69" s="28"/>
      <c r="G69" s="28"/>
      <c r="H69" s="30"/>
      <c r="I69" s="28"/>
      <c r="J69" s="28"/>
    </row>
    <row r="70" spans="1:10" ht="21.75">
      <c r="A70" s="28" t="s">
        <v>80</v>
      </c>
      <c r="B70" s="28"/>
      <c r="C70" s="29"/>
      <c r="D70" s="29"/>
      <c r="E70" s="28"/>
      <c r="F70" s="28"/>
      <c r="G70" s="28"/>
      <c r="H70" s="30"/>
      <c r="I70" s="28"/>
      <c r="J70" s="28"/>
    </row>
    <row r="71" spans="1:10" ht="21.75">
      <c r="A71" s="28"/>
      <c r="B71" s="28"/>
      <c r="C71" s="29"/>
      <c r="D71" s="29"/>
      <c r="E71" s="28"/>
      <c r="F71" s="28"/>
      <c r="G71" s="28"/>
      <c r="H71" s="30"/>
      <c r="I71" s="28"/>
      <c r="J71" s="29" t="s">
        <v>62</v>
      </c>
    </row>
    <row r="72" spans="1:10" ht="21.75">
      <c r="A72" s="31" t="s">
        <v>25</v>
      </c>
      <c r="B72" s="32" t="s">
        <v>6</v>
      </c>
      <c r="C72" s="33" t="s">
        <v>26</v>
      </c>
      <c r="D72" s="32" t="s">
        <v>27</v>
      </c>
      <c r="E72" s="34" t="s">
        <v>28</v>
      </c>
      <c r="F72" s="35"/>
      <c r="G72" s="36" t="s">
        <v>29</v>
      </c>
      <c r="H72" s="37"/>
      <c r="I72" s="32" t="s">
        <v>30</v>
      </c>
      <c r="J72" s="38" t="s">
        <v>10</v>
      </c>
    </row>
    <row r="73" spans="1:10" ht="21.75">
      <c r="A73" s="39"/>
      <c r="B73" s="40"/>
      <c r="C73" s="41"/>
      <c r="D73" s="42"/>
      <c r="E73" s="43" t="s">
        <v>31</v>
      </c>
      <c r="F73" s="38" t="s">
        <v>32</v>
      </c>
      <c r="G73" s="44" t="s">
        <v>33</v>
      </c>
      <c r="H73" s="45" t="s">
        <v>32</v>
      </c>
      <c r="I73" s="42" t="s">
        <v>34</v>
      </c>
      <c r="J73" s="76"/>
    </row>
    <row r="74" spans="1:10" ht="21.75">
      <c r="A74" s="47"/>
      <c r="B74" s="48" t="s">
        <v>63</v>
      </c>
      <c r="C74" s="47"/>
      <c r="D74" s="47"/>
      <c r="E74" s="49"/>
      <c r="F74" s="77">
        <f ca="1">SUM(F66)</f>
        <v>920625</v>
      </c>
      <c r="G74" s="52"/>
      <c r="H74" s="78"/>
      <c r="I74" s="79">
        <f>SUM(I66)</f>
        <v>351320</v>
      </c>
      <c r="J74" s="47"/>
    </row>
    <row r="75" spans="1:10" ht="21.75">
      <c r="A75" s="54">
        <v>12</v>
      </c>
      <c r="B75" s="55" t="s">
        <v>53</v>
      </c>
      <c r="C75" s="54">
        <v>10</v>
      </c>
      <c r="D75" s="54" t="s">
        <v>54</v>
      </c>
      <c r="E75" s="58">
        <v>2520</v>
      </c>
      <c r="F75" s="57">
        <f>SUM(E75*C75)</f>
        <v>25200</v>
      </c>
      <c r="G75" s="59"/>
      <c r="H75" s="58">
        <f>SUM(G75*C75)</f>
        <v>0</v>
      </c>
      <c r="I75" s="11">
        <f>SUM(F75+H75)</f>
        <v>25200</v>
      </c>
      <c r="J75" s="54"/>
    </row>
    <row r="76" spans="1:10" ht="21.75">
      <c r="A76" s="54">
        <v>13</v>
      </c>
      <c r="B76" s="63" t="s">
        <v>55</v>
      </c>
      <c r="C76" s="54">
        <v>5</v>
      </c>
      <c r="D76" s="54" t="s">
        <v>37</v>
      </c>
      <c r="E76" s="58">
        <v>4370</v>
      </c>
      <c r="F76" s="57">
        <f>SUM(E76*C76)</f>
        <v>21850</v>
      </c>
      <c r="G76" s="59"/>
      <c r="H76" s="58">
        <f>SUM(G76*C76)</f>
        <v>0</v>
      </c>
      <c r="I76" s="11">
        <f>SUM(F76+H76)</f>
        <v>21850</v>
      </c>
      <c r="J76" s="54"/>
    </row>
    <row r="77" spans="1:10" ht="21.75">
      <c r="A77" s="54">
        <v>14</v>
      </c>
      <c r="B77" s="55" t="s">
        <v>56</v>
      </c>
      <c r="C77" s="54">
        <v>2</v>
      </c>
      <c r="D77" s="54" t="s">
        <v>37</v>
      </c>
      <c r="E77" s="58">
        <v>9000</v>
      </c>
      <c r="F77" s="57">
        <f>SUM(E77*C77)</f>
        <v>18000</v>
      </c>
      <c r="G77" s="59"/>
      <c r="H77" s="58">
        <f>SUM(G77*C77)</f>
        <v>0</v>
      </c>
      <c r="I77" s="11">
        <f>SUM(F77+H77)</f>
        <v>18000</v>
      </c>
      <c r="J77" s="54"/>
    </row>
    <row r="78" spans="1:10" ht="21.75">
      <c r="A78" s="54">
        <v>15</v>
      </c>
      <c r="B78" s="63" t="s">
        <v>57</v>
      </c>
      <c r="C78" s="54">
        <v>2</v>
      </c>
      <c r="D78" s="54" t="s">
        <v>37</v>
      </c>
      <c r="E78" s="58">
        <v>9000</v>
      </c>
      <c r="F78" s="57">
        <f>SUM(E78*C78)</f>
        <v>18000</v>
      </c>
      <c r="G78" s="59"/>
      <c r="H78" s="58">
        <f>SUM(G78*C78)</f>
        <v>0</v>
      </c>
      <c r="I78" s="11">
        <f>SUM(F78+H78)</f>
        <v>18000</v>
      </c>
      <c r="J78" s="54"/>
    </row>
    <row r="79" spans="1:10" ht="21.75">
      <c r="A79" s="54">
        <v>16</v>
      </c>
      <c r="B79" s="55" t="s">
        <v>58</v>
      </c>
      <c r="C79" s="62">
        <v>2500</v>
      </c>
      <c r="D79" s="54" t="s">
        <v>59</v>
      </c>
      <c r="E79" s="58">
        <v>45</v>
      </c>
      <c r="F79" s="57">
        <f>SUM(E79*C79)</f>
        <v>112500</v>
      </c>
      <c r="G79" s="59"/>
      <c r="H79" s="58">
        <f>SUM(G79*C79)</f>
        <v>0</v>
      </c>
      <c r="I79" s="11">
        <f>SUM(F79+H79)</f>
        <v>112500</v>
      </c>
      <c r="J79" s="54"/>
    </row>
    <row r="80" spans="1:10" ht="21.75">
      <c r="A80" s="54"/>
      <c r="B80" s="65" t="s">
        <v>60</v>
      </c>
      <c r="C80" s="64"/>
      <c r="D80" s="64"/>
      <c r="E80" s="66"/>
      <c r="F80" s="67"/>
      <c r="G80" s="58"/>
      <c r="H80" s="66"/>
      <c r="I80" s="8"/>
      <c r="J80" s="54"/>
    </row>
    <row r="81" spans="1:10" ht="21.75">
      <c r="A81" s="54">
        <v>17</v>
      </c>
      <c r="B81" s="63" t="s">
        <v>64</v>
      </c>
      <c r="C81" s="54">
        <v>4</v>
      </c>
      <c r="D81" s="54" t="s">
        <v>37</v>
      </c>
      <c r="E81" s="58">
        <v>1750</v>
      </c>
      <c r="F81" s="57">
        <f>SUM(E81*C81)</f>
        <v>7000</v>
      </c>
      <c r="G81" s="59"/>
      <c r="H81" s="58"/>
      <c r="I81" s="11">
        <f>SUM(F81+H81)</f>
        <v>7000</v>
      </c>
      <c r="J81" s="54"/>
    </row>
    <row r="82" spans="1:10" ht="21.75">
      <c r="A82" s="54">
        <v>18</v>
      </c>
      <c r="B82" s="55" t="s">
        <v>65</v>
      </c>
      <c r="C82" s="62">
        <v>500</v>
      </c>
      <c r="D82" s="54" t="s">
        <v>59</v>
      </c>
      <c r="E82" s="58">
        <v>42</v>
      </c>
      <c r="F82" s="57">
        <f>SUM(E82*C82)</f>
        <v>21000</v>
      </c>
      <c r="G82" s="58"/>
      <c r="H82" s="58"/>
      <c r="I82" s="11">
        <f>SUM(F82+H82)</f>
        <v>21000</v>
      </c>
      <c r="J82" s="54"/>
    </row>
    <row r="83" spans="1:10" ht="21.75">
      <c r="A83" s="54">
        <v>19</v>
      </c>
      <c r="B83" s="63" t="s">
        <v>66</v>
      </c>
      <c r="C83" s="54">
        <v>1</v>
      </c>
      <c r="D83" s="54" t="s">
        <v>67</v>
      </c>
      <c r="E83" s="58">
        <v>20000</v>
      </c>
      <c r="F83" s="57">
        <f>SUM(E83*C83)</f>
        <v>20000</v>
      </c>
      <c r="G83" s="11"/>
      <c r="H83" s="58"/>
      <c r="I83" s="11">
        <f>SUM(F83+H83)</f>
        <v>20000</v>
      </c>
      <c r="J83" s="54"/>
    </row>
    <row r="84" spans="1:10" ht="21.75">
      <c r="A84" s="54">
        <v>20</v>
      </c>
      <c r="B84" s="63" t="s">
        <v>68</v>
      </c>
      <c r="C84" s="54">
        <v>1</v>
      </c>
      <c r="D84" s="54" t="s">
        <v>67</v>
      </c>
      <c r="E84" s="58"/>
      <c r="F84" s="58">
        <f>SUM(E84*C84)</f>
        <v>0</v>
      </c>
      <c r="G84" s="58">
        <v>30000</v>
      </c>
      <c r="H84" s="58">
        <f>SUM(G84*C84)</f>
        <v>30000</v>
      </c>
      <c r="I84" s="11">
        <f>SUM(F84+H84)</f>
        <v>30000</v>
      </c>
      <c r="J84" s="54"/>
    </row>
    <row r="85" spans="1:10" ht="21.75">
      <c r="A85" s="54"/>
      <c r="B85" s="55"/>
      <c r="C85" s="54"/>
      <c r="D85" s="54"/>
      <c r="E85" s="58"/>
      <c r="F85" s="57"/>
      <c r="G85" s="58"/>
      <c r="H85" s="66"/>
      <c r="I85" s="8"/>
      <c r="J85" s="80"/>
    </row>
    <row r="86" spans="1:10" ht="21.75">
      <c r="A86" s="70"/>
      <c r="B86" s="69" t="s">
        <v>69</v>
      </c>
      <c r="C86" s="70"/>
      <c r="D86" s="70"/>
      <c r="E86" s="71"/>
      <c r="F86" s="74">
        <f ca="1">SUM(F74:F85)</f>
        <v>968625</v>
      </c>
      <c r="G86" s="71"/>
      <c r="H86" s="74">
        <f>SUM(H84:H85)</f>
        <v>30000</v>
      </c>
      <c r="I86" s="75">
        <f>SUM(I74:I85)</f>
        <v>624870</v>
      </c>
      <c r="J86" s="68"/>
    </row>
  </sheetData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ปร.5</vt:lpstr>
      <vt:lpstr>ปร.4</vt:lpstr>
      <vt:lpstr>Sheet3</vt:lpstr>
    </vt:vector>
  </TitlesOfParts>
  <Company>KKD 2010 V5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User</cp:lastModifiedBy>
  <cp:lastPrinted>2014-08-05T08:17:44Z</cp:lastPrinted>
  <dcterms:created xsi:type="dcterms:W3CDTF">2014-07-21T02:01:51Z</dcterms:created>
  <dcterms:modified xsi:type="dcterms:W3CDTF">2014-08-05T08:20:33Z</dcterms:modified>
</cp:coreProperties>
</file>